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6995" windowHeight="643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'Rekapitulace'!$G$41</definedName>
    <definedName name="Dodavka0">'Položky'!#REF!</definedName>
    <definedName name="HSV">'Rekapitulace'!$E$41</definedName>
    <definedName name="HSV0">'Položky'!#REF!</definedName>
    <definedName name="HZS">'Rekapitulace'!$I$41</definedName>
    <definedName name="HZS0">'Položky'!#REF!</definedName>
    <definedName name="JKSO">'Krycí list'!$F$4</definedName>
    <definedName name="MJ">'Krycí list'!$G$4</definedName>
    <definedName name="Mont">'Rekapitulace'!$H$41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'Položky'!$A$1:$K$530</definedName>
    <definedName name="_xlnm.Print_Area" localSheetId="1">'Rekapitulace'!$A$1:$I$50</definedName>
    <definedName name="PocetMJ">'Krycí list'!$G$7</definedName>
    <definedName name="Poznamka">'Krycí list'!$B$37</definedName>
    <definedName name="Projektant">'Krycí list'!$C$7</definedName>
    <definedName name="PSV">'Rekapitulace'!$F$41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<sst xmlns="http://schemas.openxmlformats.org/spreadsheetml/2006/main" count="1476" uniqueCount="910">
  <si>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</si>
  <si>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</si>
  <si>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</si>
  <si>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</si>
  <si>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</si>
  <si>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</si>
  <si>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</si>
  <si>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</si>
  <si>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</si>
  <si>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</si>
  <si>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</si>
  <si>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</si>
  <si>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</si>
  <si>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</si>
  <si>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</si>
  <si>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</si>
  <si>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</si>
  <si>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</si>
  <si>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</si>
  <si>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</si>
  <si>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</si>
  <si>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</si>
  <si>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</si>
  <si>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</si>
  <si>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</si>
  <si>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</si>
  <si>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</si>
  <si>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</si>
  <si>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</si>
  <si>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</si>
  <si>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</si>
  <si>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</si>
  <si>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</si>
  <si>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</si>
  <si>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</si>
  <si>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</si>
  <si>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</si>
  <si>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</si>
  <si>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</si>
  <si>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</si>
  <si>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</si>
  <si>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</si>
  <si>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</si>
  <si>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</si>
  <si>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</si>
  <si>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</si>
  <si>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</si>
  <si>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</si>
  <si>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</si>
  <si>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</si>
  <si>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</si>
  <si>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</si>
  <si>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</si>
  <si>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</si>
  <si>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</si>
  <si>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</si>
  <si>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</si>
  <si>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</si>
  <si>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</si>
  <si>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</si>
  <si>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</si>
  <si>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</si>
  <si>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</si>
  <si>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</si>
  <si>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</si>
  <si>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</si>
  <si>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</si>
  <si>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</si>
  <si>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</si>
  <si>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</si>
  <si>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1</t>
  </si>
  <si>
    <t>Zemní práce</t>
  </si>
  <si>
    <t>Celkem za</t>
  </si>
  <si>
    <t>Stavební úpravy mateřské školy v Kostelní Lhotě</t>
  </si>
  <si>
    <t>Mateřská škola</t>
  </si>
  <si>
    <t>120 90-1123.R00</t>
  </si>
  <si>
    <t>Bourání konstrukcí ze železobetonu v odkopávkách</t>
  </si>
  <si>
    <t>m3</t>
  </si>
  <si>
    <t>4,65*0,2</t>
  </si>
  <si>
    <t>132 20-1110.R00</t>
  </si>
  <si>
    <t>Hloubení rýh š.do 60 cm v hor.3 do 50 m3, STROJNĚ</t>
  </si>
  <si>
    <t>28*1,0*0,6</t>
  </si>
  <si>
    <t>139 60-1102.R00</t>
  </si>
  <si>
    <t>Ruční výkop jam, rýh a šachet v hornině tř. 3</t>
  </si>
  <si>
    <t>2,6*1,5*0,5</t>
  </si>
  <si>
    <t>2,0*0,6*1,0</t>
  </si>
  <si>
    <t>4,65*0,3</t>
  </si>
  <si>
    <t>162 20-1102.R00</t>
  </si>
  <si>
    <t>Vodorovné přemístění výkopku z hor.1-4 do 50 m</t>
  </si>
  <si>
    <t>174 10-1101.R00</t>
  </si>
  <si>
    <t>Zásyp jam, rýh, šachet se zhutněním</t>
  </si>
  <si>
    <t>2,0*0,6*0,6</t>
  </si>
  <si>
    <t>28,0*0,6*0,6</t>
  </si>
  <si>
    <t>175 10-0099.R00</t>
  </si>
  <si>
    <t>Dovoz štěrkopísku ze vzdálenosti 1 km</t>
  </si>
  <si>
    <t>28*0,6*0,4+2*06*0,4</t>
  </si>
  <si>
    <t>175 10-1101.R00</t>
  </si>
  <si>
    <t>Obsyp potrubí štěrkopískem bez prohození sypaniny</t>
  </si>
  <si>
    <t>583-37308</t>
  </si>
  <si>
    <t>Štěrkopísek frakce 0-2 tř.B</t>
  </si>
  <si>
    <t>T</t>
  </si>
  <si>
    <t>113 10-6121.R00</t>
  </si>
  <si>
    <t>Rozebrání dlažeb z betonových dlaždic na sucho</t>
  </si>
  <si>
    <t>m2</t>
  </si>
  <si>
    <t>(2+2+4+2+1,5+1,5)*1,0</t>
  </si>
  <si>
    <t>2</t>
  </si>
  <si>
    <t>Základy,zvláštní zakládání</t>
  </si>
  <si>
    <t>271 53-1112.R00</t>
  </si>
  <si>
    <t>Polštář základu z kameniva hr. drceného 32-63 mm</t>
  </si>
  <si>
    <t>2,6*1,5*0,4</t>
  </si>
  <si>
    <t>273 35-1215.R00</t>
  </si>
  <si>
    <t>Bednění stěn základových desek - zřízení</t>
  </si>
  <si>
    <t>(2,2+1,15)*2*0,25</t>
  </si>
  <si>
    <t>273 35-1216.R00</t>
  </si>
  <si>
    <t>Bednění stěn základových desek - odstranění</t>
  </si>
  <si>
    <t>274 31-3611.R00</t>
  </si>
  <si>
    <t>Beton základových pasů prostý C 16/20</t>
  </si>
  <si>
    <t>2,2*1,15*0,35</t>
  </si>
  <si>
    <t>583-41904.3</t>
  </si>
  <si>
    <t>Kamenivo drcené frakce  32/63 B</t>
  </si>
  <si>
    <t>2,6*1,5*0,4*1,9</t>
  </si>
  <si>
    <t>3</t>
  </si>
  <si>
    <t>Svislé a kompletní konstrukce</t>
  </si>
  <si>
    <t>342 26-5122.R00</t>
  </si>
  <si>
    <t>Úprava podkroví sádrokarton. na ocel. rošt, šikmá desky tl. 12,5 mm - obklad ostění střešních oken</t>
  </si>
  <si>
    <t>(2*(2,7+1,4)*0,75)*4+4*(0,3+0,3+0,3)*1,4</t>
  </si>
  <si>
    <t>311 27-1175.RT4</t>
  </si>
  <si>
    <t>Zdivo z tvárnic porobetonových hladkých tl. 20 cm tvárnice P 4 - 500, 599 x 249 x 200 mm</t>
  </si>
  <si>
    <t xml:space="preserve"> m2</t>
  </si>
  <si>
    <t>(2*(2,9+1,6)*0,6)*4</t>
  </si>
  <si>
    <t>317 12-1044.RT1</t>
  </si>
  <si>
    <t>Překlad nosný porobeton, světlost otv. do 180 cm překlad nosný NOP III / 3 / 22 149 x 24,9 x 25 cm</t>
  </si>
  <si>
    <t>kus</t>
  </si>
  <si>
    <t>342 25-2121.R00</t>
  </si>
  <si>
    <t>Příčky z desek dřevocementových tl. 35 mm</t>
  </si>
  <si>
    <t>595-90822</t>
  </si>
  <si>
    <t>Deska dřevocementová tl. 35 mm</t>
  </si>
  <si>
    <t>61</t>
  </si>
  <si>
    <t>Upravy povrchů vnitřní</t>
  </si>
  <si>
    <t>610 99-1111.R00</t>
  </si>
  <si>
    <t>Zakrývání výplní vnitřních otvorů</t>
  </si>
  <si>
    <t>16*0,9+8*2,16+18*2,52+4*5,04+3*5,67+1*1,44+1*4,68</t>
  </si>
  <si>
    <t>3*1,8</t>
  </si>
  <si>
    <t>6*3,28+2*2,57+2*2,3</t>
  </si>
  <si>
    <t>19*0,6*2,0+19*0,7*2+14*0,8*2,0</t>
  </si>
  <si>
    <t>612 40-3382.R00</t>
  </si>
  <si>
    <t>Hrubá výplň rýh ve stěnách do 5x5 cm maltou ze SMS</t>
  </si>
  <si>
    <t>m</t>
  </si>
  <si>
    <t>2*(16*4,2+8*6,0+18*6,6+4*9,0+3*9,6+1*4,8+1*8,8)</t>
  </si>
  <si>
    <t>2*(3*5,4)</t>
  </si>
  <si>
    <t>2*(6*6,85+2*6,6+2*5,15)</t>
  </si>
  <si>
    <t>612 42-3531.RT2</t>
  </si>
  <si>
    <t>Omítka rýh stěn MV o šířce do 15 cm, štuková s použitím suché maltové směsi</t>
  </si>
  <si>
    <t>(16*4,2+8*6,0+18*6,6+4*9,0+3*9,6+1*4,8+1*8,8)*0,15</t>
  </si>
  <si>
    <t>(3*5,4)*0,15</t>
  </si>
  <si>
    <t>(6*6,85+2*6,6+2*5,15)</t>
  </si>
  <si>
    <t>612 47-1427.R00</t>
  </si>
  <si>
    <t>Úprava stěn 2vrstvá ruč.nanáš. s vyhlaz.</t>
  </si>
  <si>
    <t>4,0*10,0</t>
  </si>
  <si>
    <t>612 42-1637.R00</t>
  </si>
  <si>
    <t>Omítka vnitřní zdiva, MVC, štuková</t>
  </si>
  <si>
    <t>226,95*0,1</t>
  </si>
  <si>
    <t>612 40-9991.R00</t>
  </si>
  <si>
    <t>Začištění omítek kolem oken,dveří apod.</t>
  </si>
  <si>
    <t>(4,73*2+0,9*2+3,85*2+4,73)*2+16*3,6+8*4,8+18*5,4+4*6,6+3*6,9+9,8+3*4,2</t>
  </si>
  <si>
    <t>62</t>
  </si>
  <si>
    <t>Upravy povrchů vnější</t>
  </si>
  <si>
    <t>620 99-1121.R00</t>
  </si>
  <si>
    <t>Zakrývání výplní vnějších otvorů z lešení</t>
  </si>
  <si>
    <t>16*0,9+8*2,16+18*2,52+4*5,04+3*5,67+1*1,44+1*4,68+3*1,8</t>
  </si>
  <si>
    <t>621 48-1211.RT2</t>
  </si>
  <si>
    <t>Montáž výztužné sítě (perlinky) do stěrky-podhledy včetně výztužné sítě a stěrkového tmelu</t>
  </si>
  <si>
    <t>439,7263+83,3745</t>
  </si>
  <si>
    <t>622 31-9130.RT3</t>
  </si>
  <si>
    <t>Zateplovací systém, fasáda, stabil.polystyr. 50 mm s omítkou silikon 3,3 kg/m2, lambda=0,036 W/m.K</t>
  </si>
  <si>
    <t>0,2*(16*4,2+8*6,0+18*6,6+4*9,0+3*9,6+1*4,8+1*8,8+3*5,4)</t>
  </si>
  <si>
    <t>0,2*(6*8,0+2*7,5+2*6,3)</t>
  </si>
  <si>
    <t>622 31-9132.RT3</t>
  </si>
  <si>
    <t>Zateplovací systém, fasáda, stabil.polystyr.100 mm s omítkou silikon 3,3 kg/m2, lambda=0,036 W/m.K</t>
  </si>
  <si>
    <t>2(1,5*3,3+2,7*3,3+1,5*3,3)+(6,5+0,3+1,0+2,85+3)*4,73</t>
  </si>
  <si>
    <t>622 31-9135.RT3</t>
  </si>
  <si>
    <t>Zateplovací systém, fasáda, stabil.polystyr.150 mm s omítkou  silikon 3,3 kg/m2, lambda=0,036 W/m.K</t>
  </si>
  <si>
    <t>2(14,59*3,55+13,59*3,55+17,10*4,73+9,15*4,73)</t>
  </si>
  <si>
    <t>9,00*4,73+11,3*4,73+2*12,00*4,73</t>
  </si>
  <si>
    <t>2*1,73*1,73</t>
  </si>
  <si>
    <t>622 31-9015.R00</t>
  </si>
  <si>
    <t>Soklová lišta hliník tl. 150 mm</t>
  </si>
  <si>
    <t>622 31-9012.R00</t>
  </si>
  <si>
    <t>Soklová lišta hliník tl. 100 mm</t>
  </si>
  <si>
    <t>622 31-9512.R00</t>
  </si>
  <si>
    <t>Izolace suterénu, tl. 100 mm - soklk objektu</t>
  </si>
  <si>
    <t>(9,25+15,1+15,6+13,95+12,0+11,3+12,0+13,95+15,6+15,1+12+2,75)*0,5</t>
  </si>
  <si>
    <t>622 43-2112.R00</t>
  </si>
  <si>
    <t>Omítka stěn dekorativní, marmolit střednězrnná - sokl objektu</t>
  </si>
  <si>
    <t>622 48-1291.R00</t>
  </si>
  <si>
    <t>Montáž výztužné lišty rohové a dilatační</t>
  </si>
  <si>
    <t>dilatační lišta: 16*3,6+8*4,8+18*5,4+4*6,6+3*6,9+9,8+3*4,2</t>
  </si>
  <si>
    <t>622 90-4112.R00</t>
  </si>
  <si>
    <t>Očištění fasád tlakovou vodou složitost 1 - 2</t>
  </si>
  <si>
    <t>2(14,59*3,55+13,59*3,55+17,1*4,73+9,15*4,73)</t>
  </si>
  <si>
    <t>9,00*4,73+11,30*4,73+2*12,00*4,73</t>
  </si>
  <si>
    <t>2*(4,00*2,00+1,73*1,73)</t>
  </si>
  <si>
    <t>-(16*0,9+8*2,16+18*2,52+4*5,04+3*5,67+1*1,44+1*4,68+3*1,8)</t>
  </si>
  <si>
    <t>-(6*1,15*2,85+2*0,9*2,85+1*1,15*2,00)</t>
  </si>
  <si>
    <t>-1*1,15*2,00</t>
  </si>
  <si>
    <t>622 48-1292.R00</t>
  </si>
  <si>
    <t>Montáž výztužné lišty okenní a podparapetní</t>
  </si>
  <si>
    <t>podokenní lišta: 16*0,6+30*1,2+4*2,4+2,6+3*2,7</t>
  </si>
  <si>
    <t>63</t>
  </si>
  <si>
    <t>Podlahy a podlahové konstrukce</t>
  </si>
  <si>
    <t>631 31-1121.R00</t>
  </si>
  <si>
    <t>Doplnění mazanin betonem do 1 m2, do tl. 8 cm</t>
  </si>
  <si>
    <t>(6,2+1,2+8,55+27,4+(2*(2,5+2,2+1,8+0,9+9,0+12,6)))*0,4*0,08</t>
  </si>
  <si>
    <t>(36,3+(14,7+14,7)*2+9,5)*0,4*0,08</t>
  </si>
  <si>
    <t>632 41-1104.R00</t>
  </si>
  <si>
    <t>Vyrovnávací stěrka, ruční zprac. tl.4 mm</t>
  </si>
  <si>
    <t>(6,2+1,2+8,55+27,4+(2*(2,5+2,2+1,8+0,9+9,0+12,6)))*1,0</t>
  </si>
  <si>
    <t>597-64203.0</t>
  </si>
  <si>
    <t>Dlažba matná 300x300x9 mm</t>
  </si>
  <si>
    <t>631 31-5611.R00</t>
  </si>
  <si>
    <t>Mazanina betonová tl. 12 - 24 cm C 16/20</t>
  </si>
  <si>
    <t>632 92-1911.R00</t>
  </si>
  <si>
    <t>Dlažba z dlaždic betonových do písku, tl. 40 mm</t>
  </si>
  <si>
    <t>64</t>
  </si>
  <si>
    <t>Výplně otvorů</t>
  </si>
  <si>
    <t>648 99-1111.R00</t>
  </si>
  <si>
    <t>Osazení parapet.desek plast. a lamin. š. do 20cm</t>
  </si>
  <si>
    <t>4*2,8+4*2,5+16*0,7+27*1,3</t>
  </si>
  <si>
    <t>3*1,2</t>
  </si>
  <si>
    <t>8</t>
  </si>
  <si>
    <t>Trubní vedení</t>
  </si>
  <si>
    <t>877 31-3123.R00</t>
  </si>
  <si>
    <t>Montáž tvarovek jednoos. plast. gum.kroužek DN 125</t>
  </si>
  <si>
    <t>877 35-3121.R00</t>
  </si>
  <si>
    <t>Montáž tvarovek odboč. plast. gum. kroužek DN 125</t>
  </si>
  <si>
    <t>94</t>
  </si>
  <si>
    <t>Lešení a stavební výtahy</t>
  </si>
  <si>
    <t>941 94-1041.R00</t>
  </si>
  <si>
    <t>Montáž lešení leh.řad.s podlahami,š.1,2 m, H 10 m</t>
  </si>
  <si>
    <t>941 94-1291.R00</t>
  </si>
  <si>
    <t>Příplatek za každý měsíc použití lešení k pol.1041</t>
  </si>
  <si>
    <t>941 94-1841.R00</t>
  </si>
  <si>
    <t>Demontáž lešení leh.řad.s podlahami,š.1,2 m,H 10 m</t>
  </si>
  <si>
    <t>95</t>
  </si>
  <si>
    <t>Dokončovací kce na pozem.stav.</t>
  </si>
  <si>
    <t>953 98-1103.R00</t>
  </si>
  <si>
    <t>Chemické kotvy do betonu, hl. 110 mm, M 12, ampule</t>
  </si>
  <si>
    <t>96</t>
  </si>
  <si>
    <t>Bourání konstrukcí</t>
  </si>
  <si>
    <t>962 03-2432.R00</t>
  </si>
  <si>
    <t>Bourání zdiva z dutých cihel nebo tvárnic na MVC</t>
  </si>
  <si>
    <t>(8,0*2,2*0,4)*6</t>
  </si>
  <si>
    <t>(4,0*2,2*0,4)*4</t>
  </si>
  <si>
    <t>(1,7*1,7*0,4)*0,5*4</t>
  </si>
  <si>
    <t>(2,0*2,0*0,4)*0,5*6</t>
  </si>
  <si>
    <t>965 04-2141.RT2</t>
  </si>
  <si>
    <t>Bourání mazanin betonových tl. 10 cm, nad 4 m2 ručně tl. mazaniny 8 - 10 cm</t>
  </si>
  <si>
    <t>1,2*1,2*0,1*8+(36,3+(14,7+14,7)*2+9,5)*0,3*0,3+4,65*0,1</t>
  </si>
  <si>
    <t>968 06-2244.R00</t>
  </si>
  <si>
    <t>Vybourání dřevěných rámů oken jednoduch. pl. 1 m2</t>
  </si>
  <si>
    <t>0,6*0,9*16</t>
  </si>
  <si>
    <t>968 06-2245.R00</t>
  </si>
  <si>
    <t>Vybourání dřevěných rámů oken jednoduch. pl. 2 m2</t>
  </si>
  <si>
    <t>1*1,2*1,2+3*1,2*1,5</t>
  </si>
  <si>
    <t>12*1,2*1,5+7*1,0*1,5</t>
  </si>
  <si>
    <t>1*1,15*2,0</t>
  </si>
  <si>
    <t>968 06-2246.R00</t>
  </si>
  <si>
    <t>Vybourání dřevěných rámů oken jednoduch. pl. 4 m2</t>
  </si>
  <si>
    <t>8*1,2*1,8+18*1,2*2,1</t>
  </si>
  <si>
    <t>6*1,15*2,85+2*0,9*2,85+2*1,15*2</t>
  </si>
  <si>
    <t>968 06-2247.R00</t>
  </si>
  <si>
    <t>Vybourání dřevěných rámů oken jednoduch. nad 4 m2</t>
  </si>
  <si>
    <t>2,1*2,0*4</t>
  </si>
  <si>
    <t>968 09-5001.R00</t>
  </si>
  <si>
    <t>Bourání parapetů dřevěných š. do 25 cm</t>
  </si>
  <si>
    <t>11*1,3+12*1,2</t>
  </si>
  <si>
    <t>968 09-9001.R00</t>
  </si>
  <si>
    <t>Demontáž akumulačních kamen</t>
  </si>
  <si>
    <t>97</t>
  </si>
  <si>
    <t>Prorážení otvorů</t>
  </si>
  <si>
    <t>979 01-1321.R00</t>
  </si>
  <si>
    <t>Montáž a demontáž shozu za 2.NP</t>
  </si>
  <si>
    <t>979 01-1331.R00</t>
  </si>
  <si>
    <t>Pronájem shozu  (za metr)</t>
  </si>
  <si>
    <t>den</t>
  </si>
  <si>
    <t>979 01-1332.R00</t>
  </si>
  <si>
    <t>Pronájem násypky  (za kus)</t>
  </si>
  <si>
    <t>972 05-4691.R00</t>
  </si>
  <si>
    <t>Vybourání otv. stropy ŽB pl. 4 m2, tl. nad 8 cm</t>
  </si>
  <si>
    <t>1,2*1,2*0,15*8</t>
  </si>
  <si>
    <t>979 08-2111.R00</t>
  </si>
  <si>
    <t>Vnitrostaveništní doprava suti do 10 m</t>
  </si>
  <si>
    <t>t</t>
  </si>
  <si>
    <t>979 08-2121.R00</t>
  </si>
  <si>
    <t>Příplatek k vnitrost. dopravě suti za dalších 5 m</t>
  </si>
  <si>
    <t>979 08-1111.R00</t>
  </si>
  <si>
    <t>Odvoz suti a vybour. hmot na skládku do 1 km</t>
  </si>
  <si>
    <t>979 08-1121.R00</t>
  </si>
  <si>
    <t>Příplatek k odvozu za každý další 1 km</t>
  </si>
  <si>
    <t>979 99-0105.R00</t>
  </si>
  <si>
    <t>Poplatek za skládku suti</t>
  </si>
  <si>
    <t>99</t>
  </si>
  <si>
    <t>Staveništní přesun hmot</t>
  </si>
  <si>
    <t>999 28-1108.R00</t>
  </si>
  <si>
    <t>Přesun hmot pro opravy a údržbu do výšky 12 m</t>
  </si>
  <si>
    <t>711</t>
  </si>
  <si>
    <t>Izolace proti vodě</t>
  </si>
  <si>
    <t>711 41-1002.R00</t>
  </si>
  <si>
    <t>Izolace tlak. voda, vodor. za stud. nátěr asf.lak</t>
  </si>
  <si>
    <t>14,8*15,3*2</t>
  </si>
  <si>
    <t>111-63230</t>
  </si>
  <si>
    <t>Nátěr asfaltový penetrační</t>
  </si>
  <si>
    <t>kg</t>
  </si>
  <si>
    <t>711 44-1559.R00</t>
  </si>
  <si>
    <t>Izolace, tlak. voda, vodor. pásy  přitavením</t>
  </si>
  <si>
    <t>628-52265</t>
  </si>
  <si>
    <t>Pás modifikovaný asfalt special mineral</t>
  </si>
  <si>
    <t>(14,8*15,3*2)*1,1</t>
  </si>
  <si>
    <t>711 49-1172.R00</t>
  </si>
  <si>
    <t>Izolace tlaková, ochranná textilie, vodorovná - separační</t>
  </si>
  <si>
    <t>693-66197</t>
  </si>
  <si>
    <t>Geotextilie  200 g/m2 š. 200cm 100% PP</t>
  </si>
  <si>
    <t>998 71-1102.R00</t>
  </si>
  <si>
    <t>Přesun hmot pro izolace proti vodě, výšky do 12 m</t>
  </si>
  <si>
    <t>712</t>
  </si>
  <si>
    <t>Živičné krytiny</t>
  </si>
  <si>
    <t>712 37-2111.R00</t>
  </si>
  <si>
    <t>Krytina střech do 10° fólie, 4 kotvy/m2, na beton</t>
  </si>
  <si>
    <t>2*(15,6*15,1)</t>
  </si>
  <si>
    <t>283-22020</t>
  </si>
  <si>
    <t>Fólie tl. 1,5 mm š. 1300 mm</t>
  </si>
  <si>
    <t>2*(15,6*15,1)*1,1</t>
  </si>
  <si>
    <t>998 71-2102.R00</t>
  </si>
  <si>
    <t>Přesun hmot pro povlakové krytiny, výšky do 12 m</t>
  </si>
  <si>
    <t>713</t>
  </si>
  <si>
    <t>Izolace tepelné</t>
  </si>
  <si>
    <t>713 10-0813.R00</t>
  </si>
  <si>
    <t>Odstranění tepelné izolace, polystyrén tl. nad 5cm</t>
  </si>
  <si>
    <t>713 14-1311.R00</t>
  </si>
  <si>
    <t>Izolace tep. střech, stabil.polyst. s asf. pásem, na kotvy- spádové klíny</t>
  </si>
  <si>
    <t>713 14-1121.R00</t>
  </si>
  <si>
    <t>Izolace tepelná střech bodově lep.asfaltem,1vrstvá</t>
  </si>
  <si>
    <t>283-75704</t>
  </si>
  <si>
    <t>Deska izolační stabilizov.polystyren Lambda=0,036 W/m.K</t>
  </si>
  <si>
    <t>14,8*15,3*2*0,27</t>
  </si>
  <si>
    <t>713 14-1221.R00</t>
  </si>
  <si>
    <t>Montáž parozábrany, ploché střechy, přelep. spojů</t>
  </si>
  <si>
    <t>673-52219</t>
  </si>
  <si>
    <t>Fólie,  parotěsná zábrana</t>
  </si>
  <si>
    <t>713 14-1151.R00</t>
  </si>
  <si>
    <t>Izolace tepelná střech kladená na sucho 1vrstvá - opětovná montáž původ.tepelné izolace</t>
  </si>
  <si>
    <t>18,35*11,3</t>
  </si>
  <si>
    <t>713 12-1121.R00</t>
  </si>
  <si>
    <t>Izolace tepelná podlah na sucho, dvouvrstvá</t>
  </si>
  <si>
    <t>17,75*10,7</t>
  </si>
  <si>
    <t>631-514146A</t>
  </si>
  <si>
    <t>Deska z minerální plsti tl. 240 mm Lambda=0,039 W/m.K</t>
  </si>
  <si>
    <t>17,75*10,7*1,1</t>
  </si>
  <si>
    <t>283-76580.6</t>
  </si>
  <si>
    <t>Kříž nosný izolační v. 240 mm</t>
  </si>
  <si>
    <t>998 71-3102.R00</t>
  </si>
  <si>
    <t>Přesun hmot pro izolace tepelné, výšky do 12 m</t>
  </si>
  <si>
    <t>721</t>
  </si>
  <si>
    <t>Vnitřní kanalizace</t>
  </si>
  <si>
    <t>721 17-6213.R00</t>
  </si>
  <si>
    <t>Potrubí KG odpadní svislé D 125 x 3,2 mm</t>
  </si>
  <si>
    <t>6*3,6</t>
  </si>
  <si>
    <t>721 17-6223.R00</t>
  </si>
  <si>
    <t>Potrubí KG svodné (ležaté) v zemi D 125 x 3,2 mm</t>
  </si>
  <si>
    <t>721 24-2110.RT2</t>
  </si>
  <si>
    <t>Lapač střešních splavenin PP HL600 D 125 mm, kloub zápachová klapka, koš na listí</t>
  </si>
  <si>
    <t>721-1010100.R00</t>
  </si>
  <si>
    <t>Napojení dešťové kanalizace na stávající řad</t>
  </si>
  <si>
    <t>286-51656.A</t>
  </si>
  <si>
    <t>Koleno kanalizační KGB 125/ 30° PVC</t>
  </si>
  <si>
    <t>286-51658.A</t>
  </si>
  <si>
    <t>Koleno kanalizační KGB 125/ 67° PVC</t>
  </si>
  <si>
    <t>286-51659.A</t>
  </si>
  <si>
    <t>Koleno kanalizační KGB 125/ 87° PVC</t>
  </si>
  <si>
    <t>286-50702.2</t>
  </si>
  <si>
    <t>Odbočka kanalizační PVC-U  D 125/125 mm/60°</t>
  </si>
  <si>
    <t>998 72-1101.R00</t>
  </si>
  <si>
    <t>Přesun hmot pro vnitřní kanalizaci, výšky do 6 m</t>
  </si>
  <si>
    <t>722</t>
  </si>
  <si>
    <t>Vnitřní vodovod</t>
  </si>
  <si>
    <t>722 17-2311.R00</t>
  </si>
  <si>
    <t>Potrubí z PPR Instaplast, studená, D 20x2,8 mm</t>
  </si>
  <si>
    <t>722 17-2312.R00</t>
  </si>
  <si>
    <t>Potrubí z PPR Instaplast, studená, D 25x3,5 mm</t>
  </si>
  <si>
    <t>722 17-2313.R00</t>
  </si>
  <si>
    <t>Potrubí z PPR Instaplast, studená, D 32x4,4 mm</t>
  </si>
  <si>
    <t>722 17-2315.R00</t>
  </si>
  <si>
    <t>Potrubí z PPR Instaplast, studená, D 50x6,9 mm</t>
  </si>
  <si>
    <t>722 17-5333.R00</t>
  </si>
  <si>
    <t>Montáž tvarovek plast lepené tři spoje D 25 mm</t>
  </si>
  <si>
    <t>286-55172</t>
  </si>
  <si>
    <t>T-kus - rychlospojka z PP d 25 mm</t>
  </si>
  <si>
    <t>286-55231</t>
  </si>
  <si>
    <t>T-kus s vnějším závitem - rychlospojka 25x3/4''</t>
  </si>
  <si>
    <t>722 17-5334.R00</t>
  </si>
  <si>
    <t>Montáž tvarovek plast lepené tři spoje D 32 mm</t>
  </si>
  <si>
    <t>286-55232</t>
  </si>
  <si>
    <t>T-kus s vnějším závitem - rychlospojka 32x1''</t>
  </si>
  <si>
    <t>722 17-5335.R00</t>
  </si>
  <si>
    <t>Montáž tvarovek plast lepené tři spoje D 40 mm</t>
  </si>
  <si>
    <t>286-55174</t>
  </si>
  <si>
    <t>T-kus - rychlospojka z PP d 40 mm</t>
  </si>
  <si>
    <t>722 17-5336.R00</t>
  </si>
  <si>
    <t>Montáž tvarovek plast lepené tři spoje D 50 mm</t>
  </si>
  <si>
    <t>286-55234</t>
  </si>
  <si>
    <t>T-kus s vnějším závitem - rychlospojka 50x6/4''</t>
  </si>
  <si>
    <t>722 18-1211.RT7</t>
  </si>
  <si>
    <t>Izolace návleková tl. stěny 6 mm vnitřní průměr 22 mm</t>
  </si>
  <si>
    <t>722 17-5326.R00</t>
  </si>
  <si>
    <t>Montáž tvarovek plast lepené dva spoje D 50 mm</t>
  </si>
  <si>
    <t>286-54207</t>
  </si>
  <si>
    <t>Redukce vnitřní/vnější PPR d 50x40 mm</t>
  </si>
  <si>
    <t>286-54205</t>
  </si>
  <si>
    <t>Redukce vnitřní/vnější PPR d 50x32 mm</t>
  </si>
  <si>
    <t>286-54010</t>
  </si>
  <si>
    <t>Koleno 90° PPR  D 50 mm</t>
  </si>
  <si>
    <t>722 17-5325.R00</t>
  </si>
  <si>
    <t>Montáž tvarovek plast lepené dva spoje D 40 mm</t>
  </si>
  <si>
    <t>286-54203</t>
  </si>
  <si>
    <t>Redukce vnitřní/vnější PPR d 40x32 mm</t>
  </si>
  <si>
    <t>286-54008</t>
  </si>
  <si>
    <t>Koleno 90° PPR  D 40 mm</t>
  </si>
  <si>
    <t>722 17-5324.R00</t>
  </si>
  <si>
    <t>Montáž tvarovek plast lepené dva spoje D 32 mm</t>
  </si>
  <si>
    <t>286-54201</t>
  </si>
  <si>
    <t>Redukce vnitřní/vnější PPR d 32x25 mm</t>
  </si>
  <si>
    <t>286-54006</t>
  </si>
  <si>
    <t>Koleno 90° PPR  D 32 mm</t>
  </si>
  <si>
    <t>722 17-5323.R00</t>
  </si>
  <si>
    <t>Montáž tvarovek plast lepené dva spoje D 25 mm</t>
  </si>
  <si>
    <t>286-54197</t>
  </si>
  <si>
    <t>Redukce vnitřní/vnější PPR d 25x20 mm</t>
  </si>
  <si>
    <t>286-54004</t>
  </si>
  <si>
    <t>Koleno 90° PPR  D 25 mm</t>
  </si>
  <si>
    <t>722 18-1211.RT8</t>
  </si>
  <si>
    <t>Izolace návleková tl. stěny 6 mm vnitřní průměr 25 mm</t>
  </si>
  <si>
    <t>722 18-1211.RU1</t>
  </si>
  <si>
    <t>Izolace návleková  tl. stěny 6 mm vnitřní průměr 32 mm</t>
  </si>
  <si>
    <t>722 20-1213.R00</t>
  </si>
  <si>
    <t>Nástěnka pro pevné trubky D 25xR3/4</t>
  </si>
  <si>
    <t>722 20-2512.R00</t>
  </si>
  <si>
    <t>Ventil přímý PP-R D 20x1/2''</t>
  </si>
  <si>
    <t>722 20-2513.R00</t>
  </si>
  <si>
    <t>Ventil přímý PP-R D 25x3/4''</t>
  </si>
  <si>
    <t>722 20-2514.R00</t>
  </si>
  <si>
    <t>Ventil přímý PP-R D 32x1''</t>
  </si>
  <si>
    <t>722 28-0106.R00</t>
  </si>
  <si>
    <t>Tlaková zkouška vodovodního potrubí DN 32</t>
  </si>
  <si>
    <t>722 29-0234.R00</t>
  </si>
  <si>
    <t>Proplach a dezinfekce vodovod.potrubí DN 80</t>
  </si>
  <si>
    <t>722 29-0199.R00</t>
  </si>
  <si>
    <t>Rozbor vody</t>
  </si>
  <si>
    <t>soubor</t>
  </si>
  <si>
    <t>998 72-2101.R00</t>
  </si>
  <si>
    <t>Přesun hmot pro vnitřní vodovod, výšky do 6 m</t>
  </si>
  <si>
    <t>724</t>
  </si>
  <si>
    <t>Strojní vybavení</t>
  </si>
  <si>
    <t>724 31-9113.R00</t>
  </si>
  <si>
    <t>Montáž nádrže tlakové stojaté 500 litrů  zásobník teplé vody</t>
  </si>
  <si>
    <t>484-87205</t>
  </si>
  <si>
    <t>Nádrž stojatá objem 500 l</t>
  </si>
  <si>
    <t>724 31-9115.R00</t>
  </si>
  <si>
    <t>Montáž nádrže tlakové stojaté 1000 litrů nádrž topné vody</t>
  </si>
  <si>
    <t>Nádrž stojatá objem 1000 l</t>
  </si>
  <si>
    <t>998 72-4101.R00</t>
  </si>
  <si>
    <t>Přesun hmot pro strojní vybavení, výšky do 6 m</t>
  </si>
  <si>
    <t>725</t>
  </si>
  <si>
    <t>Zařizovací předměty</t>
  </si>
  <si>
    <t>725 01-7122.R00</t>
  </si>
  <si>
    <t>Umyvadlo na šrouby 55 x 42 cm, bílé</t>
  </si>
  <si>
    <t>725 81-4101.R00</t>
  </si>
  <si>
    <t>Ventil rohový s filtrem DN 15 x DN 10</t>
  </si>
  <si>
    <t>725 81-4106.R00</t>
  </si>
  <si>
    <t>Ventil rohový s filtrem DN 20 x DN 15</t>
  </si>
  <si>
    <t>725 82-9202.R00</t>
  </si>
  <si>
    <t>Montáž baterie umyv.a dřezové nástěnné</t>
  </si>
  <si>
    <t>551-43605</t>
  </si>
  <si>
    <t>Baterie dřezová</t>
  </si>
  <si>
    <t>725 82-3121.RT1</t>
  </si>
  <si>
    <t>Baterie umyvadlová stoján. ruční, vč. otvír.odpadu standardní</t>
  </si>
  <si>
    <t>725 84-5111.RT1</t>
  </si>
  <si>
    <t>Baterie sprchová nástěnná ruční, bez příslušenství standardní</t>
  </si>
  <si>
    <t>998 72-5101.R00</t>
  </si>
  <si>
    <t>Přesun hmot pro zařizovací předměty, výšky do 6 m</t>
  </si>
  <si>
    <t>728</t>
  </si>
  <si>
    <t>Vzduchotechnika</t>
  </si>
  <si>
    <t>728 11-2112.R00</t>
  </si>
  <si>
    <t>Montáž potrubí plechového kruhového do d 200 mm</t>
  </si>
  <si>
    <t>728 21-2112.R00</t>
  </si>
  <si>
    <t>Montáž oblouku plechového kruhového do d 200 mm</t>
  </si>
  <si>
    <t>728 31-3322.R00</t>
  </si>
  <si>
    <t>Montáž filtru kazetového kruhového do d 300 mm</t>
  </si>
  <si>
    <t>728 31-1121.R00</t>
  </si>
  <si>
    <t>Montáž ohřívače kruhového do d 200 mm</t>
  </si>
  <si>
    <t>728 31-4121.R00</t>
  </si>
  <si>
    <t>Montáž protidešť. žaluzie kruhové do d 300 mm</t>
  </si>
  <si>
    <t>728 41-1521.R00</t>
  </si>
  <si>
    <t>Montáž vyústě velkoplošné kruhové do d 200 mm</t>
  </si>
  <si>
    <t>728 41-1721.R00</t>
  </si>
  <si>
    <t>Montáž vyústě textilní průměr do d 200 mm</t>
  </si>
  <si>
    <t>728 41-5122.R00</t>
  </si>
  <si>
    <t>Montáž mřížky větrací nebo ventilační do d 200 mm</t>
  </si>
  <si>
    <t>429-53050.A</t>
  </si>
  <si>
    <t>Žaluzie protidešť.průmyslové  400x400</t>
  </si>
  <si>
    <t>429-75011</t>
  </si>
  <si>
    <t>Objímka d 125 mm, ocelová</t>
  </si>
  <si>
    <t>429-75012</t>
  </si>
  <si>
    <t>Objímka d 160 mm, ocelová,</t>
  </si>
  <si>
    <t>429-75013</t>
  </si>
  <si>
    <t>Objímka d 200 mm, ocelová</t>
  </si>
  <si>
    <t>429-81281</t>
  </si>
  <si>
    <t>Trouba d 125 délka 1000 mm pozinkovaná</t>
  </si>
  <si>
    <t>429-81292</t>
  </si>
  <si>
    <t>Trouba d 160 délka 1000 mm pozinkovaná</t>
  </si>
  <si>
    <t>429-81303</t>
  </si>
  <si>
    <t>Trouba d 200 délka 1000 mm pozinkovaná</t>
  </si>
  <si>
    <t>429-81501.03</t>
  </si>
  <si>
    <t>Hadice ohebná  125/1, délka 1 m</t>
  </si>
  <si>
    <t>429-81501.05</t>
  </si>
  <si>
    <t>Hadice ohebná 160/5, délka 5 m</t>
  </si>
  <si>
    <t>429-81501.06</t>
  </si>
  <si>
    <t>Hadice ohebná  200/5, délka 5 m</t>
  </si>
  <si>
    <t>429-71093.A</t>
  </si>
  <si>
    <t>Klapka kruhová vel. 200 těsná, na Spiro,ovl.ruční</t>
  </si>
  <si>
    <t>429-45106</t>
  </si>
  <si>
    <t>Výměník tepla rekuperační s by-passem, nerez plocha 3,6 m2</t>
  </si>
  <si>
    <t>Klapka kruhová vel. 200 těsná, na ovl.ruční</t>
  </si>
  <si>
    <t>429-72350</t>
  </si>
  <si>
    <t>Výusť-trouba s lamelami pro 1.ř. DN 160</t>
  </si>
  <si>
    <t>429-72440.A</t>
  </si>
  <si>
    <t>Výusť velkoplošná prostorová, prům.160, výška 600</t>
  </si>
  <si>
    <t>998 72-8102.R00</t>
  </si>
  <si>
    <t>Přesun hmot pro vzduchotechniku, výšky do 12 m</t>
  </si>
  <si>
    <t>730</t>
  </si>
  <si>
    <t>Ústřední vytápění</t>
  </si>
  <si>
    <t>730 00-0001.R00</t>
  </si>
  <si>
    <t>Montáž tepelného čerpadla vzduch/voda</t>
  </si>
  <si>
    <t>730-00-0099.R00</t>
  </si>
  <si>
    <t>Měření akustické hladiny hluku</t>
  </si>
  <si>
    <t>426-10751.9</t>
  </si>
  <si>
    <t>Čerpadlo tepelné vzduch/voda, výkon 23,6kW</t>
  </si>
  <si>
    <t>732</t>
  </si>
  <si>
    <t>Strojovny</t>
  </si>
  <si>
    <t>732 22-9414.R00</t>
  </si>
  <si>
    <t>Montáž výměníku</t>
  </si>
  <si>
    <t>484-32310</t>
  </si>
  <si>
    <t>Výměník tepla deskový</t>
  </si>
  <si>
    <t>732 42-1313.R00</t>
  </si>
  <si>
    <t>Čerpadlo oběhové</t>
  </si>
  <si>
    <t>426-10682</t>
  </si>
  <si>
    <t>Čerpadlo oběhové 25-NTV-56-5-LM-80 prov.1F 230 V</t>
  </si>
  <si>
    <t>732 29-5218.R00</t>
  </si>
  <si>
    <t>Topná tělesa elektrická 4206 vel. 08 - 6000 W</t>
  </si>
  <si>
    <t>484-17850.3</t>
  </si>
  <si>
    <t>Elektrokotel 24 kW</t>
  </si>
  <si>
    <t>449-84120</t>
  </si>
  <si>
    <t>Přístroj hasicí práškový, hasicí schopnost 21A</t>
  </si>
  <si>
    <t>449-84122</t>
  </si>
  <si>
    <t>Přístroj hasicí práškový, hasicí schopnost 27A</t>
  </si>
  <si>
    <t>449-84140</t>
  </si>
  <si>
    <t>Přístroj hasicí sněhový</t>
  </si>
  <si>
    <t>998 73-2101.R00</t>
  </si>
  <si>
    <t>Přesun hmot pro strojovny, výšky do 6 m</t>
  </si>
  <si>
    <t>733</t>
  </si>
  <si>
    <t>Rozvod potrubí</t>
  </si>
  <si>
    <t>733 17-5121.R00</t>
  </si>
  <si>
    <t>Montáž tvarovek plast polyf.svař. dva spoje D 16mm</t>
  </si>
  <si>
    <t>286-54000</t>
  </si>
  <si>
    <t>Koleno 90° PPR  D 16 mm</t>
  </si>
  <si>
    <t>733 17-5122.R00</t>
  </si>
  <si>
    <t>Montáž tvarovek plast polyf.svař. dva spoje D 20mm</t>
  </si>
  <si>
    <t>286-54002</t>
  </si>
  <si>
    <t>Koleno 90° PPR  D 20 mm</t>
  </si>
  <si>
    <t>733 17-5123.R00</t>
  </si>
  <si>
    <t>Montáž tvarovek plast polyf.svař. dva spoje D 25mm</t>
  </si>
  <si>
    <t>733 17-5124.R00</t>
  </si>
  <si>
    <t>Montáž tvarovek plast polyf.svař. dva spoje D 32mm</t>
  </si>
  <si>
    <t>733 17-5125.R00</t>
  </si>
  <si>
    <t>Montáž tvarovek plast polyf.svař. dva spoje D 40mm</t>
  </si>
  <si>
    <t>733 17-5111.R00</t>
  </si>
  <si>
    <t>Montáž tvarovek plast polyf.svař.jeden spoj D 16mm</t>
  </si>
  <si>
    <t>286-54140</t>
  </si>
  <si>
    <t>Nátrubek PPR d 16 mm</t>
  </si>
  <si>
    <t>733 17-5112.R00</t>
  </si>
  <si>
    <t>Montáž tvarovek plast polyf.svař.jeden spoj D 20mm</t>
  </si>
  <si>
    <t>286-54142</t>
  </si>
  <si>
    <t>Nátrubek PPR d 20 mm</t>
  </si>
  <si>
    <t>733 17-5113.R00</t>
  </si>
  <si>
    <t>Montáž tvarovek plast polyf.svař.jeden spoj D 25mm</t>
  </si>
  <si>
    <t>286-54144</t>
  </si>
  <si>
    <t>Nátrubek PPR d 25 mm</t>
  </si>
  <si>
    <t>733 17-5131.R00</t>
  </si>
  <si>
    <t>Montáž tvarovek plast polyf.svař. tři spoje D 16mm</t>
  </si>
  <si>
    <t>286-54070</t>
  </si>
  <si>
    <t>T kus jednoznačný PPR d 16 mm</t>
  </si>
  <si>
    <t>733 17-5132.R00</t>
  </si>
  <si>
    <t>Montáž tvarovek plast polyf.svař. tři spoje D 20mm</t>
  </si>
  <si>
    <t>286-54072</t>
  </si>
  <si>
    <t>T kus jednoznačný PPR d 20 mm</t>
  </si>
  <si>
    <t>733 17-5133.R00</t>
  </si>
  <si>
    <t>Montáž tvarovek plast polyf.svař. tři spoje D 25mm</t>
  </si>
  <si>
    <t>286-54074</t>
  </si>
  <si>
    <t>T kus jednoznačný PPR d 25 mm</t>
  </si>
  <si>
    <t>733 17-5134.R00</t>
  </si>
  <si>
    <t>Montáž tvarovek plast polyf.svař. tři spoje D 32mm</t>
  </si>
  <si>
    <t>286-54076</t>
  </si>
  <si>
    <t>T kus jednoznačný PPR d 32 mm</t>
  </si>
  <si>
    <t>733 17-5135.R00</t>
  </si>
  <si>
    <t>Montáž tvarovek plast polyf.svař. tři spoje D 40mm</t>
  </si>
  <si>
    <t>286-54078</t>
  </si>
  <si>
    <t>T kus jednoznačný PPR d 40 mm</t>
  </si>
  <si>
    <t>733 17-4211.R00</t>
  </si>
  <si>
    <t>Montáž potrubí z plastů rovné polyf. svař. D 16 mm</t>
  </si>
  <si>
    <t>286-00750.A</t>
  </si>
  <si>
    <t>Trubka PEX-Al-PEX 16x2 mm</t>
  </si>
  <si>
    <t>733 17-4212.R00</t>
  </si>
  <si>
    <t>Montáž potrubí z plastů rovné polyf. svař. D 20 mm</t>
  </si>
  <si>
    <t>286-00752.A</t>
  </si>
  <si>
    <t>Trubka PEX-Al-PEX 20x2 mm</t>
  </si>
  <si>
    <t>733 17-4213.R00</t>
  </si>
  <si>
    <t>Montáž potrubí z plastů rovné polyf. svař. D 25 mm</t>
  </si>
  <si>
    <t>286-00752.1</t>
  </si>
  <si>
    <t>Trubka PEX-Al-PEX 25x3 mm</t>
  </si>
  <si>
    <t>733 17-4214.R00</t>
  </si>
  <si>
    <t>Montáž potrubí z plastů rovné polyf. svař. D 32 mm</t>
  </si>
  <si>
    <t>286-00752.2</t>
  </si>
  <si>
    <t>Trubka PEX-Al-PEX 32x3 mm</t>
  </si>
  <si>
    <t>733 17-4215.R00</t>
  </si>
  <si>
    <t>Montáž potrubí z plastů rovné polyf. svař. D 40 mm</t>
  </si>
  <si>
    <t>286-00752.3</t>
  </si>
  <si>
    <t>Trubka PEX-Al-PEX 40x3,5 mm</t>
  </si>
  <si>
    <t>998 73-3101.R00</t>
  </si>
  <si>
    <t>Přesun hmot pro rozvody potrubí, výšky do 6 m</t>
  </si>
  <si>
    <t>734</t>
  </si>
  <si>
    <t>Armatury</t>
  </si>
  <si>
    <t>734 22-5221.RT3</t>
  </si>
  <si>
    <t>Ventil termostatický,přímý DN 10, s termostatickou hlavicí</t>
  </si>
  <si>
    <t>734 22-5222.RT2</t>
  </si>
  <si>
    <t>Ventil termostatický,přímý DN 15, s termostatickou hlavicí</t>
  </si>
  <si>
    <t>734 22-5223.RT2</t>
  </si>
  <si>
    <t>Ventil termostatický,přímý, DN 20 s termostatickou hlavicí</t>
  </si>
  <si>
    <t>734 23-7415.R00</t>
  </si>
  <si>
    <t>Ventil uzav. přímý, vnitřní z. DN 32</t>
  </si>
  <si>
    <t>734 24-3414.R00</t>
  </si>
  <si>
    <t>Klapka zpětná vodorovná  DN 32</t>
  </si>
  <si>
    <t>734 25-5144.R00</t>
  </si>
  <si>
    <t>Ventil pojistný,DN 32 x 4,0 bar</t>
  </si>
  <si>
    <t>734 26-3311.R00</t>
  </si>
  <si>
    <t>Šroubení topenářské, přímé, DN 10</t>
  </si>
  <si>
    <t>734 26-3312.R00</t>
  </si>
  <si>
    <t>Šroubení topenářské, přímé, DN 15</t>
  </si>
  <si>
    <t>734 26-3313.R00</t>
  </si>
  <si>
    <t>Šroubení topenářské, přímé, DN 20</t>
  </si>
  <si>
    <t>734 29-4214.R00</t>
  </si>
  <si>
    <t>Filtr,velikost oka 0,4mm,vnitřní závity DN 32</t>
  </si>
  <si>
    <t>998 73-4101.R00</t>
  </si>
  <si>
    <t>Přesun hmot pro armatury, výšky do 6 m</t>
  </si>
  <si>
    <t>735</t>
  </si>
  <si>
    <t>Otopná tělesa</t>
  </si>
  <si>
    <t>735 15-1642.R00</t>
  </si>
  <si>
    <t>Otopná tělesa panelová  500/ 600</t>
  </si>
  <si>
    <t>735 15-1660.R00</t>
  </si>
  <si>
    <t>Otopná tělesa panelová  600/ 400</t>
  </si>
  <si>
    <t>735 15-1663.R00</t>
  </si>
  <si>
    <t>Otopná tělesa panelová  600/ 700</t>
  </si>
  <si>
    <t>735 15-1665.R00</t>
  </si>
  <si>
    <t>Otopná tělesa panelová  600/ 900</t>
  </si>
  <si>
    <t>735 15-1666.R00</t>
  </si>
  <si>
    <t>Otopná tělesa panelová  600/1000</t>
  </si>
  <si>
    <t>735 15-1667.R00</t>
  </si>
  <si>
    <t>Otopná tělesa panelová  600/1100</t>
  </si>
  <si>
    <t>735 15-1669.R00</t>
  </si>
  <si>
    <t>Otopná tělesa panelová  600/1400</t>
  </si>
  <si>
    <t>735 15-1763.R00</t>
  </si>
  <si>
    <t>Otopná tělesa panelová dvojitá  600/ 700</t>
  </si>
  <si>
    <t>735 15-1764.R00</t>
  </si>
  <si>
    <t>Otopná tělesa panelová dvojitá  600/ 800</t>
  </si>
  <si>
    <t>735 15-1768.R00</t>
  </si>
  <si>
    <t>Otopná tělesa panelová dvojitá  600/1200</t>
  </si>
  <si>
    <t>735 15-1770.R00</t>
  </si>
  <si>
    <t>Otopná tělesa panelová dvojitá  600/1600</t>
  </si>
  <si>
    <t>735 15-1863.R00</t>
  </si>
  <si>
    <t>735 15-1871.R00</t>
  </si>
  <si>
    <t>Otopná tělesa panelová dvojitá  600/1800</t>
  </si>
  <si>
    <t>735 15-6920.R00</t>
  </si>
  <si>
    <t>Tlakové zkoušky otopných těles</t>
  </si>
  <si>
    <t>735 15-9110.R00</t>
  </si>
  <si>
    <t>Montáž panelových těles 1řadých do délky 1500 mm</t>
  </si>
  <si>
    <t>735 15-9210.R00</t>
  </si>
  <si>
    <t>Montáž panelových těles 2řadých do délky 1140 mm</t>
  </si>
  <si>
    <t>735 15-9220.R00</t>
  </si>
  <si>
    <t>Montáž panelových těles 2řadých do délky 1500 mm</t>
  </si>
  <si>
    <t>735 15-9230.R00</t>
  </si>
  <si>
    <t>Montáž panelových těles 2řadých do délky 1980 mm</t>
  </si>
  <si>
    <t>998 73-5101.R00</t>
  </si>
  <si>
    <t>Přesun hmot pro otopná tělesa, výšky do 6 m</t>
  </si>
  <si>
    <t>762</t>
  </si>
  <si>
    <t>Konstrukce tesařské</t>
  </si>
  <si>
    <t>762 31-1811.R00</t>
  </si>
  <si>
    <t>Demontáž kotevních želez do 5 kg</t>
  </si>
  <si>
    <t>762 33-1812.R00</t>
  </si>
  <si>
    <t>Demontáž konstrukcí krovů z hranolů do 224 cm2</t>
  </si>
  <si>
    <t>(1,8*8+3,0*16+34,2*16+5,4*20+8,9*4+9,4*4+14,8*2+15,3*2)*2</t>
  </si>
  <si>
    <t>762 34-2812.R00</t>
  </si>
  <si>
    <t>Demontáž laťování střech, rozteč latí do 50 cm</t>
  </si>
  <si>
    <t>((7,8*9,4)*2+(8,1*9,1)*2)*2</t>
  </si>
  <si>
    <t>762 39-5000.R00</t>
  </si>
  <si>
    <t>Spojovací a ochranné prostředky pro střechy - pro montáž střešních oken</t>
  </si>
  <si>
    <t>8*(4,8*0,1*0,65)</t>
  </si>
  <si>
    <t>762 81-1210.R00</t>
  </si>
  <si>
    <t>Montáž záklopu, vrchní na sraz, hrubá prkna</t>
  </si>
  <si>
    <t>2*(14,59*0,75)+2*(13,59*0,75)</t>
  </si>
  <si>
    <t>762 84-1110.R00</t>
  </si>
  <si>
    <t>Montáž podbíjení stropů, prkna hrubá na sraz</t>
  </si>
  <si>
    <t>605-11071</t>
  </si>
  <si>
    <t>Řezivo SM středové tl.18-32 jakost II, L=2-3,5 m</t>
  </si>
  <si>
    <t>(2*(2*(14,59*0,75)+2*(13,59*0,75)))*0,025*1,1</t>
  </si>
  <si>
    <t>762 91-1121.R00</t>
  </si>
  <si>
    <t>Impregnace řeziva tlakovakuová</t>
  </si>
  <si>
    <t>((2*(2*(14,59*0,75)+2*(13,59*0,75)))*0,025*1,1)+42*(0,14*0,14*0,95)</t>
  </si>
  <si>
    <t>762 51-2125.R00</t>
  </si>
  <si>
    <t>Položení desek cementotřísk. ve dvou vrstvách  šroubováním</t>
  </si>
  <si>
    <t>(10,28*11,75)+(9,7*3,3)</t>
  </si>
  <si>
    <t>595-90737</t>
  </si>
  <si>
    <t>Deska cementotřísková  tl. 12 mm</t>
  </si>
  <si>
    <t>((10,28*11,75)+(9,7*3,3))*1,1</t>
  </si>
  <si>
    <t>595-90738.0</t>
  </si>
  <si>
    <t>Deska cementotřísková  tl. 12 vrtaná</t>
  </si>
  <si>
    <t>998 76-2102.R00</t>
  </si>
  <si>
    <t>Přesun hmot pro tesařské konstrukce, výšky do 12 m</t>
  </si>
  <si>
    <t>764</t>
  </si>
  <si>
    <t>Konstrukce klempířské</t>
  </si>
  <si>
    <t>764 35-1837.R00</t>
  </si>
  <si>
    <t>Demontáž háků, sklon do 45°</t>
  </si>
  <si>
    <t>764 35-2811.R00</t>
  </si>
  <si>
    <t>Demontáž žlabů půlkruh. rovných, rš 330 mm, do 45°</t>
  </si>
  <si>
    <t>(12,6+15,8+16,3+14,6)*2</t>
  </si>
  <si>
    <t>764 41-0850.R00</t>
  </si>
  <si>
    <t>Demontáž oplechování parapetů,rš od 100 do 330 mm</t>
  </si>
  <si>
    <t>16*0,6+30*1,2+4*2,4+2,6+3*2,7</t>
  </si>
  <si>
    <t>764 42-1870.R00</t>
  </si>
  <si>
    <t>Demontáž oplechování říms,rš od 400 do 500 mm</t>
  </si>
  <si>
    <t>6*12,0+6*9,0</t>
  </si>
  <si>
    <t>764 45-3845.R00</t>
  </si>
  <si>
    <t>Demontáž kolen horních dvojitých,200 mm</t>
  </si>
  <si>
    <t>764 45-6852.R00</t>
  </si>
  <si>
    <t>Demontáž kolen výtokových.kruhových,D 100 mm</t>
  </si>
  <si>
    <t>764 45-4801.R00</t>
  </si>
  <si>
    <t>Demontáž odpadních trub kruhových,D 75 a 100 mm</t>
  </si>
  <si>
    <t>4,2*6</t>
  </si>
  <si>
    <t>764 90-8102.R00</t>
  </si>
  <si>
    <t>Kotlík žlabový kónický SOK,vel.žlabu 150 mm</t>
  </si>
  <si>
    <t>764 90-8105.R00</t>
  </si>
  <si>
    <t>Žlab podokapní půlkruhový R,velikost 150 mm</t>
  </si>
  <si>
    <t>14,6*2+13,6*2+(15,6+3,5)*2+11,6</t>
  </si>
  <si>
    <t>764 90-8109.R00</t>
  </si>
  <si>
    <t>Odpadní trouby kruhové SROR, D 100 mm</t>
  </si>
  <si>
    <t>3,5*4+3,6*3</t>
  </si>
  <si>
    <t>764 90-8302.R00</t>
  </si>
  <si>
    <t>Oplechování parapetů, rš 250 mm</t>
  </si>
  <si>
    <t>998 76-4102.R00</t>
  </si>
  <si>
    <t>Přesun hmot pro klempířské konstr., výšky do 12 m</t>
  </si>
  <si>
    <t>765</t>
  </si>
  <si>
    <t>Krytiny tvrdé</t>
  </si>
  <si>
    <t>765 31-2810.R00</t>
  </si>
  <si>
    <t>Demontáž krytiny dvoudrážkové, na sucho, do suti</t>
  </si>
  <si>
    <t>(7,8*9,4*2+8,1*9,4*2)*2</t>
  </si>
  <si>
    <t>998 76-5102.R00</t>
  </si>
  <si>
    <t>Přesun hmot pro krytiny tvrdé, výšky do 12 m</t>
  </si>
  <si>
    <t>766</t>
  </si>
  <si>
    <t>Konstrukce truhlářské</t>
  </si>
  <si>
    <t>766 62-9301.R00</t>
  </si>
  <si>
    <t>Montáž oken plastových plochy do 1,50 m2</t>
  </si>
  <si>
    <t>611-43802</t>
  </si>
  <si>
    <t>Okno plastové jednokřídlé 50 x 115 cm OS bílé Uokna=1,2 W/m2K, Uskla=1,0 W/m2K</t>
  </si>
  <si>
    <t>Okno plastové jednokřídlé 60 x 115 cm OS bílé Uokna=1,2 W/m2K, Uskla=1,0 W/m2K</t>
  </si>
  <si>
    <t>611-43803</t>
  </si>
  <si>
    <t>Okno plastové jednokřídlé 50 x 150 cm OS Uokna=1,2 W/m2K, Uskla=1,0 W/m2K</t>
  </si>
  <si>
    <t>611-43809</t>
  </si>
  <si>
    <t>Okno plastové jednokřídlé 85 x 150 cm OS bílé Uokna=1,2 W/m2K, Uskla=1,0 W/m2K</t>
  </si>
  <si>
    <t>611-43814</t>
  </si>
  <si>
    <t>Okno plastové jednokřídlé 120 x 125 cm OS Uokna=1,2 W/m2K, Uskla=1,0 W/m2K</t>
  </si>
  <si>
    <t>766 62-9302.R00</t>
  </si>
  <si>
    <t>Montáž oken plastových plochy do 2,70 m2</t>
  </si>
  <si>
    <t>611-43820</t>
  </si>
  <si>
    <t>Okno plastové jednokřídlé 115 x 180 cm OS Uokna=1,2 W/m2K, Uskla=1,0 W/m2K</t>
  </si>
  <si>
    <t>611-43815</t>
  </si>
  <si>
    <t>Okno plastové jednokřídlé 115 x 205 cm OS bílé Uokna=1,2 W/m2K, Uskla=1,0 W/m2K</t>
  </si>
  <si>
    <t>611-43832</t>
  </si>
  <si>
    <t>Okno plastové dvoukřídlé 115 x 205 cm O+OS bílé Uokna=1,2 W/m2K, Uskla=1,0 W/m2K</t>
  </si>
  <si>
    <t>766 62-9303.R00</t>
  </si>
  <si>
    <t>Montáž oken plastových plochy do 4,50 m2</t>
  </si>
  <si>
    <t>611-43863</t>
  </si>
  <si>
    <t>Okno plastové trojkřídlé 270 x 150 cm OS+O+OS bílé Uokna=1,2 W/m2K, Uskla=1,0 W/m2K</t>
  </si>
  <si>
    <t>611-43846</t>
  </si>
  <si>
    <t>Okno plastové dvoukřídlé 240 x 205 cm O+OS bílé Uokna=1,2 W/m2K, Uskla=1,0 W/m2K</t>
  </si>
  <si>
    <t>611-43849</t>
  </si>
  <si>
    <t>Okno plastové dvoukřídlé 270 x 185 cm O+OS bílé Uokna=1,2 W/m2K, Uskla=1,0 W/m2K</t>
  </si>
  <si>
    <t>611-43847</t>
  </si>
  <si>
    <t>Okno plastové dvoukřídlé 255 x 185 cm O+OS bílé Uokna=1,2 W/m2K, Uskla=1,0 W/m2K</t>
  </si>
  <si>
    <t>766 71-1021.R00</t>
  </si>
  <si>
    <t>Montáž plastových vstupních dveří s vypěněním</t>
  </si>
  <si>
    <t>3*(2,85*2+1,2)+1*(2,1*2+1,05)+2*(2,85*2+0,9)+3*(2,85*2+1,15)</t>
  </si>
  <si>
    <t>1*(2,85*2+1,0)+1*(2,1*2+0,8)</t>
  </si>
  <si>
    <t>611-43790.A</t>
  </si>
  <si>
    <t>Dveře vchodové plast 800x2100 otevíravé Uokna=1,2 W/m2K, Uskla=1,0 W/m2K</t>
  </si>
  <si>
    <t>Dveře vchodové plast 900x2850 otevíravé Uokna=1,2 W/m2K, Uskla=1,0 W/m2K</t>
  </si>
  <si>
    <t>611-43791.A</t>
  </si>
  <si>
    <t>Dveře vchodové plast 1000x2850 otevíravé Uokna=1,2 W/m2K, Uskla=1,0 W/m2K</t>
  </si>
  <si>
    <t>611-43792.A</t>
  </si>
  <si>
    <t>Dveře vchodové plast 1050x2100 otevíravé Uokna=1,2 W/m2K, Uskla=1,0 W/m2K</t>
  </si>
  <si>
    <t>611-43793.A</t>
  </si>
  <si>
    <t>Dveře vchodové plast 1150x2850 otevíravé</t>
  </si>
  <si>
    <t>Dveře vchodové plast 1200x2850 otevíravé Uokna=1,2 W/m2K, Uskla=1,0 W/m2K</t>
  </si>
  <si>
    <t>766 62-4044.R00</t>
  </si>
  <si>
    <t>Montáž střešních oken rozměr 114/118 - 140 cm</t>
  </si>
  <si>
    <t>611-40500.12</t>
  </si>
  <si>
    <t>Okno střešní š. 114 x v. 118 cm Uokna=1,2 W/m2K, Uskla=1,0 W/m2K</t>
  </si>
  <si>
    <t>766-99-1111</t>
  </si>
  <si>
    <t>Příplatek za změnu odstínu barvy oken</t>
  </si>
  <si>
    <t>766-99-1112</t>
  </si>
  <si>
    <t>Příplatek za změnu odstínu barvy dveří</t>
  </si>
  <si>
    <t>998 76-6102.R00</t>
  </si>
  <si>
    <t>Přesun hmot pro truhlářské konstr., výšky do 12 m</t>
  </si>
  <si>
    <t>784</t>
  </si>
  <si>
    <t>Malby</t>
  </si>
  <si>
    <t>784 11-1101.R00</t>
  </si>
  <si>
    <t>Penetrace podkladu nátěrem 1 x</t>
  </si>
  <si>
    <t>784 19-1101.R00</t>
  </si>
  <si>
    <t>Penetrace podkladu univerzální  1x</t>
  </si>
  <si>
    <t>784 19-5212.R00</t>
  </si>
  <si>
    <t>Malba tekutá , bílá, 2 x</t>
  </si>
  <si>
    <t>M21</t>
  </si>
  <si>
    <t>Elektromontáže</t>
  </si>
  <si>
    <t>210 22-0211.RT1</t>
  </si>
  <si>
    <t>Tyč jímací s upev. na stř.hřeben do 2 m, do dřeva včetně dodávky jímací tyče + 2 držáků</t>
  </si>
  <si>
    <t>210 22-0101.RT3</t>
  </si>
  <si>
    <t>Vodiče svodové FeZn D do 10,Al 10,Cu 8 +podpěry včetně dodávky drátu FeZn 8 mm + PV01</t>
  </si>
  <si>
    <t>(2*14,9)+15,3+14,8+((6,1+2,8+7,6)*2)+4,5+15,3+(8*5,0)</t>
  </si>
  <si>
    <t>210 22-0301.RT1</t>
  </si>
  <si>
    <t>Svorka hromosvodová do 2 šroubů /SS, SZ, SO/ včetně dodávky svorky SO</t>
  </si>
  <si>
    <t>210 22-0302.RT4</t>
  </si>
  <si>
    <t>Svorka hromosvodová nad 2 šrouby /ST, SJ, SR, atd/ včetně dodávky svorky SJ 2 k zemnicí tyči</t>
  </si>
  <si>
    <t>210 81-0110.RT1</t>
  </si>
  <si>
    <t>Kabel CYKY-m 1 kV 3x35+25 pevně uložený včetně dodávky kabelu</t>
  </si>
  <si>
    <t>210 10-0005.R00</t>
  </si>
  <si>
    <t>Ukončení vodičů v rozvaděči + zapojení do 35 mm2</t>
  </si>
  <si>
    <t>210 10-0004.R00</t>
  </si>
  <si>
    <t>Ukončení vodičů v rozvaděči + zapojení do 25 mm2</t>
  </si>
  <si>
    <t>210 81-0040.RT1</t>
  </si>
  <si>
    <t>Kabel CYKY-m 750 V 2 x 1,0 mm2 pevně uložený včetně dodávky kabelu</t>
  </si>
  <si>
    <t>210 22-0302.RT3</t>
  </si>
  <si>
    <t>Svorka hromosvodová nad 2 šrouby /ST, SJ, SR, atd/ včetně dodávky svorky SK pro vodič d 6-10 mm</t>
  </si>
  <si>
    <t>210 81-0041.RT1</t>
  </si>
  <si>
    <t>Kabel CYKY-m 750 V 2 x 1,5 mm2 pevně uložený včetně dodávky kabelu</t>
  </si>
  <si>
    <t>210 81-0045.RT1</t>
  </si>
  <si>
    <t>Kabel CYKY-m 750 V 3 x 1,5 mm2 pevně uložený včetně dodávky kabelu</t>
  </si>
  <si>
    <t>;hl.napáj.kabel: 20</t>
  </si>
  <si>
    <t>;vytápění+TUV: 6+7+7+9+6</t>
  </si>
  <si>
    <t>;vzduchotechnika: 5*18+25</t>
  </si>
  <si>
    <t>210 81-0058.RT1</t>
  </si>
  <si>
    <t>Kabel CYKY-m 750 V 7 x 1,5 mm2 pevně uložený včetně dodávky kabelu</t>
  </si>
  <si>
    <t>210 81-0061.RT1</t>
  </si>
  <si>
    <t>Kabel CYKY-m 750 V 14 x 1,0 mm2 pevně uložený včetně dodávky kabelu</t>
  </si>
  <si>
    <t>210 81-0016.RT1</t>
  </si>
  <si>
    <t>Kabel CYKY-m 750 V 5 x 2,5 mm2 volně uložený včetně dodávky kabelu</t>
  </si>
  <si>
    <t>210 81-0009.RT1</t>
  </si>
  <si>
    <t>Kabel CYKY-m 750 V 4 x 1,5 mm2 volně uložený včetně dodávky kabelu</t>
  </si>
  <si>
    <t>210 81-0017.RT2</t>
  </si>
  <si>
    <t>Kabel CYKY-m 750 V 5 žil 4 až 16 mm, volně uložený včetně dodávky kabelu 5x6 mm2</t>
  </si>
  <si>
    <t>210 11-1011.R00</t>
  </si>
  <si>
    <t>Zásuvka domovní zapuštěná - provedení 2P+PE</t>
  </si>
  <si>
    <t>210 22-0001.R00</t>
  </si>
  <si>
    <t>Úprava rozvaděče WSM 600/1000/200</t>
  </si>
  <si>
    <t>210 19-0001.R00</t>
  </si>
  <si>
    <t>Úprava rozvaděče HR</t>
  </si>
  <si>
    <t>210 27-1509.R00</t>
  </si>
  <si>
    <t>Odpojení vodiče v krabici</t>
  </si>
  <si>
    <t>210 27-0239.R00</t>
  </si>
  <si>
    <t>Vytažení vodiče s trubek</t>
  </si>
  <si>
    <t>358-11077</t>
  </si>
  <si>
    <t>Zásuvka nástěnná dvojitá 16 A 220 V</t>
  </si>
  <si>
    <t>210 99-1111</t>
  </si>
  <si>
    <t>Revize elektrických zařízení</t>
  </si>
  <si>
    <t>M22</t>
  </si>
  <si>
    <t>Montáž sdělovací a zabezp.tech</t>
  </si>
  <si>
    <t>220 28-0511.R00</t>
  </si>
  <si>
    <t>Kabel 3 x 2 x 0,5 uložený do žlabu</t>
  </si>
  <si>
    <t>4*18</t>
  </si>
  <si>
    <t>220 28-0510.R00</t>
  </si>
  <si>
    <t>Kabel 2 x 2 x 0,5 uložený do žlabu</t>
  </si>
  <si>
    <t>341-21044</t>
  </si>
  <si>
    <t>Kabel sdělovací s Cu jádrem SYKFY 2 x 2 x 0,50 mm</t>
  </si>
  <si>
    <t>341-21046</t>
  </si>
  <si>
    <t>Kabel sdělovací s Cu jádrem SYKFY 3 x 2 x 0,50 mm</t>
  </si>
  <si>
    <t>738</t>
  </si>
  <si>
    <t>Příslušenství</t>
  </si>
  <si>
    <t>738 11-9437.R00</t>
  </si>
  <si>
    <t>Nádoba expanzní 50 l</t>
  </si>
  <si>
    <t>738 11-9152.R00</t>
  </si>
  <si>
    <t>Regulace čerpadla vytápění</t>
  </si>
  <si>
    <t>Individuální mimostaveništní doprava</t>
  </si>
  <si>
    <t>Kompletační činnost zhotovitele</t>
  </si>
  <si>
    <t>Zařízení staveniště</t>
  </si>
  <si>
    <t>Obecní úřad Kostelní Lhota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</si>
</sst>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9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18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22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Continuous"/>
    </xf>
    <xf numFmtId="0" fontId="22" fillId="0" borderId="36" xfId="0" applyFon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6" xfId="0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165" fontId="23" fillId="0" borderId="47" xfId="0" applyNumberFormat="1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1" xfId="46" applyFont="1" applyBorder="1" applyAlignment="1">
      <alignment horizontal="center"/>
      <protection/>
    </xf>
    <xf numFmtId="0" fontId="0" fillId="0" borderId="52" xfId="46" applyFont="1" applyBorder="1" applyAlignment="1">
      <alignment horizontal="center"/>
      <protection/>
    </xf>
    <xf numFmtId="0" fontId="20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0" fontId="0" fillId="0" borderId="53" xfId="46" applyFont="1" applyBorder="1">
      <alignment/>
      <protection/>
    </xf>
    <xf numFmtId="0" fontId="0" fillId="0" borderId="53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55" xfId="46" applyFont="1" applyBorder="1" applyAlignment="1">
      <alignment horizontal="center"/>
      <protection/>
    </xf>
    <xf numFmtId="0" fontId="0" fillId="0" borderId="56" xfId="46" applyFont="1" applyBorder="1" applyAlignment="1">
      <alignment horizontal="center"/>
      <protection/>
    </xf>
    <xf numFmtId="0" fontId="20" fillId="0" borderId="57" xfId="46" applyFont="1" applyBorder="1">
      <alignment/>
      <protection/>
    </xf>
    <xf numFmtId="0" fontId="0" fillId="0" borderId="57" xfId="46" applyBorder="1">
      <alignment/>
      <protection/>
    </xf>
    <xf numFmtId="0" fontId="0" fillId="0" borderId="57" xfId="46" applyBorder="1" applyAlignment="1">
      <alignment horizontal="right"/>
      <protection/>
    </xf>
    <xf numFmtId="0" fontId="0" fillId="0" borderId="57" xfId="46" applyFont="1" applyBorder="1" applyAlignment="1">
      <alignment horizontal="left" shrinkToFit="1"/>
      <protection/>
    </xf>
    <xf numFmtId="0" fontId="0" fillId="0" borderId="58" xfId="46" applyFont="1" applyBorder="1" applyAlignment="1">
      <alignment horizontal="left" shrinkToFit="1"/>
      <protection/>
    </xf>
    <xf numFmtId="49" fontId="18" fillId="0" borderId="0" xfId="0" applyNumberFormat="1" applyFont="1" applyAlignment="1">
      <alignment horizontal="centerContinuous"/>
    </xf>
    <xf numFmtId="49" fontId="22" fillId="0" borderId="35" xfId="0" applyNumberFormat="1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22" fillId="0" borderId="35" xfId="0" applyFont="1" applyFill="1" applyBorder="1" applyAlignment="1">
      <alignment/>
    </xf>
    <xf numFmtId="3" fontId="22" fillId="0" borderId="37" xfId="0" applyNumberFormat="1" applyFont="1" applyFill="1" applyBorder="1" applyAlignment="1">
      <alignment/>
    </xf>
    <xf numFmtId="3" fontId="22" fillId="0" borderId="59" xfId="0" applyNumberFormat="1" applyFont="1" applyFill="1" applyBorder="1" applyAlignment="1">
      <alignment/>
    </xf>
    <xf numFmtId="3" fontId="22" fillId="0" borderId="60" xfId="0" applyNumberFormat="1" applyFont="1" applyFill="1" applyBorder="1" applyAlignment="1">
      <alignment/>
    </xf>
    <xf numFmtId="3" fontId="22" fillId="0" borderId="6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22" fillId="0" borderId="40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0" fillId="0" borderId="62" xfId="0" applyFill="1" applyBorder="1" applyAlignment="1">
      <alignment/>
    </xf>
    <xf numFmtId="0" fontId="22" fillId="0" borderId="63" xfId="0" applyFont="1" applyFill="1" applyBorder="1" applyAlignment="1">
      <alignment horizontal="right"/>
    </xf>
    <xf numFmtId="0" fontId="22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center"/>
    </xf>
    <xf numFmtId="4" fontId="21" fillId="0" borderId="41" xfId="0" applyNumberFormat="1" applyFont="1" applyFill="1" applyBorder="1" applyAlignment="1">
      <alignment horizontal="right"/>
    </xf>
    <xf numFmtId="4" fontId="21" fillId="0" borderId="62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3" fontId="0" fillId="0" borderId="43" xfId="0" applyNumberFormat="1" applyFont="1" applyFill="1" applyBorder="1" applyAlignment="1">
      <alignment horizontal="right"/>
    </xf>
    <xf numFmtId="166" fontId="0" fillId="0" borderId="64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22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4" fontId="0" fillId="0" borderId="66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3" fontId="22" fillId="0" borderId="47" xfId="0" applyNumberFormat="1" applyFont="1" applyFill="1" applyBorder="1" applyAlignment="1">
      <alignment horizontal="right"/>
    </xf>
    <xf numFmtId="3" fontId="22" fillId="0" borderId="66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6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53" xfId="46" applyFont="1" applyBorder="1" applyAlignment="1">
      <alignment horizontal="center"/>
      <protection/>
    </xf>
    <xf numFmtId="0" fontId="0" fillId="0" borderId="53" xfId="46" applyBorder="1" applyAlignment="1">
      <alignment horizontal="left"/>
      <protection/>
    </xf>
    <xf numFmtId="0" fontId="0" fillId="0" borderId="54" xfId="46" applyBorder="1">
      <alignment/>
      <protection/>
    </xf>
    <xf numFmtId="49" fontId="0" fillId="0" borderId="55" xfId="46" applyNumberFormat="1" applyFont="1" applyBorder="1" applyAlignment="1">
      <alignment horizontal="center"/>
      <protection/>
    </xf>
    <xf numFmtId="0" fontId="0" fillId="0" borderId="57" xfId="46" applyBorder="1" applyAlignment="1">
      <alignment horizontal="left" shrinkToFit="1"/>
      <protection/>
    </xf>
    <xf numFmtId="0" fontId="0" fillId="0" borderId="58" xfId="46" applyBorder="1" applyAlignment="1">
      <alignment horizontal="left" shrinkToFit="1"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1" fillId="0" borderId="64" xfId="46" applyNumberFormat="1" applyFont="1" applyFill="1" applyBorder="1">
      <alignment/>
      <protection/>
    </xf>
    <xf numFmtId="0" fontId="21" fillId="0" borderId="25" xfId="46" applyFont="1" applyFill="1" applyBorder="1" applyAlignment="1">
      <alignment horizontal="center"/>
      <protection/>
    </xf>
    <xf numFmtId="0" fontId="21" fillId="0" borderId="25" xfId="46" applyNumberFormat="1" applyFont="1" applyFill="1" applyBorder="1" applyAlignment="1">
      <alignment horizontal="center"/>
      <protection/>
    </xf>
    <xf numFmtId="0" fontId="21" fillId="0" borderId="64" xfId="46" applyFont="1" applyFill="1" applyBorder="1" applyAlignment="1">
      <alignment horizontal="center"/>
      <protection/>
    </xf>
    <xf numFmtId="0" fontId="29" fillId="0" borderId="64" xfId="46" applyFont="1" applyFill="1" applyBorder="1">
      <alignment/>
      <protection/>
    </xf>
    <xf numFmtId="0" fontId="22" fillId="0" borderId="67" xfId="46" applyFont="1" applyFill="1" applyBorder="1" applyAlignment="1">
      <alignment horizontal="center"/>
      <protection/>
    </xf>
    <xf numFmtId="49" fontId="22" fillId="0" borderId="67" xfId="46" applyNumberFormat="1" applyFont="1" applyFill="1" applyBorder="1" applyAlignment="1">
      <alignment horizontal="left"/>
      <protection/>
    </xf>
    <xf numFmtId="0" fontId="22" fillId="0" borderId="67" xfId="46" applyFont="1" applyFill="1" applyBorder="1">
      <alignment/>
      <protection/>
    </xf>
    <xf numFmtId="0" fontId="0" fillId="0" borderId="67" xfId="46" applyFill="1" applyBorder="1" applyAlignment="1">
      <alignment horizontal="center"/>
      <protection/>
    </xf>
    <xf numFmtId="0" fontId="0" fillId="0" borderId="67" xfId="46" applyNumberFormat="1" applyFill="1" applyBorder="1" applyAlignment="1">
      <alignment horizontal="right"/>
      <protection/>
    </xf>
    <xf numFmtId="0" fontId="0" fillId="0" borderId="67" xfId="46" applyNumberFormat="1" applyFill="1" applyBorder="1">
      <alignment/>
      <protection/>
    </xf>
    <xf numFmtId="0" fontId="24" fillId="0" borderId="68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7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left"/>
      <protection/>
    </xf>
    <xf numFmtId="0" fontId="0" fillId="0" borderId="67" xfId="46" applyFont="1" applyFill="1" applyBorder="1" applyAlignment="1">
      <alignment wrapText="1"/>
      <protection/>
    </xf>
    <xf numFmtId="49" fontId="0" fillId="0" borderId="67" xfId="46" applyNumberFormat="1" applyFont="1" applyFill="1" applyBorder="1" applyAlignment="1">
      <alignment horizontal="center" shrinkToFit="1"/>
      <protection/>
    </xf>
    <xf numFmtId="4" fontId="0" fillId="0" borderId="67" xfId="46" applyNumberFormat="1" applyFont="1" applyFill="1" applyBorder="1" applyAlignment="1">
      <alignment horizontal="right"/>
      <protection/>
    </xf>
    <xf numFmtId="4" fontId="0" fillId="0" borderId="67" xfId="46" applyNumberFormat="1" applyFont="1" applyFill="1" applyBorder="1">
      <alignment/>
      <protection/>
    </xf>
    <xf numFmtId="167" fontId="0" fillId="0" borderId="67" xfId="46" applyNumberFormat="1" applyFont="1" applyFill="1" applyBorder="1">
      <alignment/>
      <protection/>
    </xf>
    <xf numFmtId="0" fontId="25" fillId="0" borderId="67" xfId="46" applyFont="1" applyFill="1" applyBorder="1" applyAlignment="1">
      <alignment horizontal="center"/>
      <protection/>
    </xf>
    <xf numFmtId="49" fontId="25" fillId="0" borderId="67" xfId="46" applyNumberFormat="1" applyFont="1" applyFill="1" applyBorder="1" applyAlignment="1">
      <alignment horizontal="left"/>
      <protection/>
    </xf>
    <xf numFmtId="0" fontId="31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4" fontId="31" fillId="0" borderId="67" xfId="46" applyNumberFormat="1" applyFont="1" applyFill="1" applyBorder="1" applyAlignment="1">
      <alignment horizontal="right" wrapText="1"/>
      <protection/>
    </xf>
    <xf numFmtId="0" fontId="31" fillId="0" borderId="67" xfId="46" applyFont="1" applyFill="1" applyBorder="1" applyAlignment="1">
      <alignment horizontal="left" wrapText="1"/>
      <protection/>
    </xf>
    <xf numFmtId="0" fontId="31" fillId="0" borderId="67" xfId="0" applyFont="1" applyFill="1" applyBorder="1" applyAlignment="1">
      <alignment horizontal="right"/>
    </xf>
    <xf numFmtId="0" fontId="0" fillId="0" borderId="67" xfId="46" applyFill="1" applyBorder="1">
      <alignment/>
      <protection/>
    </xf>
    <xf numFmtId="0" fontId="30" fillId="0" borderId="0" xfId="46" applyFont="1">
      <alignment/>
      <protection/>
    </xf>
    <xf numFmtId="0" fontId="0" fillId="0" borderId="69" xfId="46" applyFill="1" applyBorder="1" applyAlignment="1">
      <alignment horizontal="center"/>
      <protection/>
    </xf>
    <xf numFmtId="49" fontId="20" fillId="0" borderId="69" xfId="46" applyNumberFormat="1" applyFont="1" applyFill="1" applyBorder="1" applyAlignment="1">
      <alignment horizontal="left"/>
      <protection/>
    </xf>
    <xf numFmtId="0" fontId="20" fillId="0" borderId="69" xfId="46" applyFont="1" applyFill="1" applyBorder="1">
      <alignment/>
      <protection/>
    </xf>
    <xf numFmtId="4" fontId="0" fillId="0" borderId="69" xfId="46" applyNumberFormat="1" applyFill="1" applyBorder="1" applyAlignment="1">
      <alignment horizontal="right"/>
      <protection/>
    </xf>
    <xf numFmtId="4" fontId="22" fillId="0" borderId="69" xfId="46" applyNumberFormat="1" applyFont="1" applyFill="1" applyBorder="1">
      <alignment/>
      <protection/>
    </xf>
    <xf numFmtId="0" fontId="22" fillId="0" borderId="69" xfId="46" applyFont="1" applyFill="1" applyBorder="1">
      <alignment/>
      <protection/>
    </xf>
    <xf numFmtId="167" fontId="22" fillId="0" borderId="6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30">
      <selection activeCell="F33" sqref="F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74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73</v>
      </c>
      <c r="D6" s="11"/>
      <c r="E6" s="11"/>
      <c r="F6" s="19"/>
      <c r="G6" s="13"/>
    </row>
    <row r="7" spans="1:9" ht="12.75">
      <c r="A7" s="14" t="s">
        <v>8</v>
      </c>
      <c r="B7" s="16"/>
      <c r="C7" s="20"/>
      <c r="D7" s="21"/>
      <c r="E7" s="22" t="s">
        <v>9</v>
      </c>
      <c r="F7" s="23"/>
      <c r="G7" s="24">
        <v>0</v>
      </c>
      <c r="H7" s="25"/>
      <c r="I7" s="25"/>
    </row>
    <row r="8" spans="1:7" ht="12.75">
      <c r="A8" s="14" t="s">
        <v>10</v>
      </c>
      <c r="B8" s="16"/>
      <c r="C8" s="20" t="s">
        <v>909</v>
      </c>
      <c r="D8" s="21"/>
      <c r="E8" s="17" t="s">
        <v>11</v>
      </c>
      <c r="F8" s="16"/>
      <c r="G8" s="26">
        <f>IF(PocetMJ=0,,ROUND((F30+F32)/PocetMJ,1))</f>
        <v>0</v>
      </c>
    </row>
    <row r="9" spans="1:7" ht="12.75">
      <c r="A9" s="27" t="s">
        <v>12</v>
      </c>
      <c r="B9" s="28"/>
      <c r="C9" s="28"/>
      <c r="D9" s="28"/>
      <c r="E9" s="29" t="s">
        <v>13</v>
      </c>
      <c r="F9" s="28"/>
      <c r="G9" s="30"/>
    </row>
    <row r="10" spans="1:57" ht="12.75">
      <c r="A10" s="31" t="s">
        <v>14</v>
      </c>
      <c r="B10" s="32"/>
      <c r="C10" s="32"/>
      <c r="D10" s="32"/>
      <c r="E10" s="12" t="s">
        <v>15</v>
      </c>
      <c r="F10" s="32"/>
      <c r="G10" s="13"/>
      <c r="BA10" s="33"/>
      <c r="BB10" s="33"/>
      <c r="BC10" s="33"/>
      <c r="BD10" s="33"/>
      <c r="BE10" s="33"/>
    </row>
    <row r="11" spans="1:7" ht="12.75">
      <c r="A11" s="31"/>
      <c r="B11" s="32"/>
      <c r="C11" s="32"/>
      <c r="D11" s="32"/>
      <c r="E11" s="34"/>
      <c r="F11" s="35"/>
      <c r="G11" s="36"/>
    </row>
    <row r="12" spans="1:7" ht="28.5" customHeight="1" thickBot="1">
      <c r="A12" s="37" t="s">
        <v>16</v>
      </c>
      <c r="B12" s="38"/>
      <c r="C12" s="38"/>
      <c r="D12" s="38"/>
      <c r="E12" s="39"/>
      <c r="F12" s="39"/>
      <c r="G12" s="40"/>
    </row>
    <row r="13" spans="1:7" ht="17.25" customHeight="1" thickBot="1">
      <c r="A13" s="41" t="s">
        <v>17</v>
      </c>
      <c r="B13" s="42"/>
      <c r="C13" s="43"/>
      <c r="D13" s="44" t="s">
        <v>18</v>
      </c>
      <c r="E13" s="45"/>
      <c r="F13" s="45"/>
      <c r="G13" s="43"/>
    </row>
    <row r="14" spans="1:7" ht="15.75" customHeight="1">
      <c r="A14" s="46"/>
      <c r="B14" s="47" t="s">
        <v>19</v>
      </c>
      <c r="C14" s="48">
        <f>Dodavka</f>
        <v>0</v>
      </c>
      <c r="D14" s="49" t="str">
        <f>Rekapitulace!A46</f>
        <v>Individuální mimostaveništní doprava</v>
      </c>
      <c r="E14" s="50"/>
      <c r="F14" s="51"/>
      <c r="G14" s="48">
        <f>Rekapitulace!I46</f>
        <v>0</v>
      </c>
    </row>
    <row r="15" spans="1:7" ht="15.75" customHeight="1">
      <c r="A15" s="46" t="s">
        <v>20</v>
      </c>
      <c r="B15" s="47" t="s">
        <v>21</v>
      </c>
      <c r="C15" s="48">
        <f>Mont</f>
        <v>0</v>
      </c>
      <c r="D15" s="27" t="str">
        <f>Rekapitulace!A47</f>
        <v>Kompletační činnost zhotovitele</v>
      </c>
      <c r="E15" s="52"/>
      <c r="F15" s="53"/>
      <c r="G15" s="48">
        <f>Rekapitulace!I47</f>
        <v>0</v>
      </c>
    </row>
    <row r="16" spans="1:7" ht="15.75" customHeight="1">
      <c r="A16" s="46" t="s">
        <v>22</v>
      </c>
      <c r="B16" s="47" t="s">
        <v>23</v>
      </c>
      <c r="C16" s="48">
        <f>HSV</f>
        <v>0</v>
      </c>
      <c r="D16" s="27" t="str">
        <f>Rekapitulace!A48</f>
        <v>Zařízení staveniště</v>
      </c>
      <c r="E16" s="52"/>
      <c r="F16" s="53"/>
      <c r="G16" s="48">
        <f>Rekapitulace!I48</f>
        <v>0</v>
      </c>
    </row>
    <row r="17" spans="1:7" ht="15.75" customHeight="1">
      <c r="A17" s="54" t="s">
        <v>24</v>
      </c>
      <c r="B17" s="47" t="s">
        <v>25</v>
      </c>
      <c r="C17" s="48">
        <f>PSV</f>
        <v>0</v>
      </c>
      <c r="D17" s="27"/>
      <c r="E17" s="52"/>
      <c r="F17" s="53"/>
      <c r="G17" s="48"/>
    </row>
    <row r="18" spans="1:7" ht="15.75" customHeight="1">
      <c r="A18" s="55" t="s">
        <v>26</v>
      </c>
      <c r="B18" s="47"/>
      <c r="C18" s="48">
        <f>SUM(C14:C17)</f>
        <v>0</v>
      </c>
      <c r="D18" s="56"/>
      <c r="E18" s="52"/>
      <c r="F18" s="53"/>
      <c r="G18" s="48"/>
    </row>
    <row r="19" spans="1:7" ht="15.75" customHeight="1">
      <c r="A19" s="55"/>
      <c r="B19" s="47"/>
      <c r="C19" s="48"/>
      <c r="D19" s="27"/>
      <c r="E19" s="52"/>
      <c r="F19" s="53"/>
      <c r="G19" s="48"/>
    </row>
    <row r="20" spans="1:7" ht="15.75" customHeight="1">
      <c r="A20" s="55" t="s">
        <v>27</v>
      </c>
      <c r="B20" s="47"/>
      <c r="C20" s="48">
        <f>HZS</f>
        <v>0</v>
      </c>
      <c r="D20" s="27"/>
      <c r="E20" s="52"/>
      <c r="F20" s="53"/>
      <c r="G20" s="48"/>
    </row>
    <row r="21" spans="1:7" ht="15.75" customHeight="1">
      <c r="A21" s="31" t="s">
        <v>28</v>
      </c>
      <c r="B21" s="32"/>
      <c r="C21" s="48">
        <f>C18+C20</f>
        <v>0</v>
      </c>
      <c r="D21" s="27" t="s">
        <v>29</v>
      </c>
      <c r="E21" s="52"/>
      <c r="F21" s="53"/>
      <c r="G21" s="48">
        <f>G22-SUM(G14:G20)</f>
        <v>0</v>
      </c>
    </row>
    <row r="22" spans="1:7" ht="15.75" customHeight="1" thickBot="1">
      <c r="A22" s="27" t="s">
        <v>30</v>
      </c>
      <c r="B22" s="28"/>
      <c r="C22" s="57">
        <f>C21+G22</f>
        <v>0</v>
      </c>
      <c r="D22" s="58" t="s">
        <v>31</v>
      </c>
      <c r="E22" s="59"/>
      <c r="F22" s="60"/>
      <c r="G22" s="48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31" t="s">
        <v>36</v>
      </c>
      <c r="B25" s="61"/>
      <c r="C25" s="12" t="s">
        <v>36</v>
      </c>
      <c r="D25" s="32"/>
      <c r="E25" s="12" t="s">
        <v>36</v>
      </c>
      <c r="F25" s="32"/>
      <c r="G25" s="13"/>
    </row>
    <row r="26" spans="1:7" ht="12.75">
      <c r="A26" s="31"/>
      <c r="B26" s="62"/>
      <c r="C26" s="12" t="s">
        <v>37</v>
      </c>
      <c r="D26" s="32"/>
      <c r="E26" s="12" t="s">
        <v>38</v>
      </c>
      <c r="F26" s="32"/>
      <c r="G26" s="13"/>
    </row>
    <row r="27" spans="1:7" ht="12.75">
      <c r="A27" s="31"/>
      <c r="B27" s="32"/>
      <c r="C27" s="12"/>
      <c r="D27" s="32"/>
      <c r="E27" s="12"/>
      <c r="F27" s="32"/>
      <c r="G27" s="13"/>
    </row>
    <row r="28" spans="1:7" ht="97.5" customHeight="1">
      <c r="A28" s="31"/>
      <c r="B28" s="32"/>
      <c r="C28" s="12"/>
      <c r="D28" s="32"/>
      <c r="E28" s="12"/>
      <c r="F28" s="32"/>
      <c r="G28" s="13"/>
    </row>
    <row r="29" spans="1:7" ht="12.75">
      <c r="A29" s="14" t="s">
        <v>39</v>
      </c>
      <c r="B29" s="16"/>
      <c r="C29" s="63">
        <v>0</v>
      </c>
      <c r="D29" s="16" t="s">
        <v>40</v>
      </c>
      <c r="E29" s="17"/>
      <c r="F29" s="64"/>
      <c r="G29" s="18"/>
    </row>
    <row r="30" spans="1:7" ht="12.75">
      <c r="A30" s="14" t="s">
        <v>39</v>
      </c>
      <c r="B30" s="16"/>
      <c r="C30" s="63">
        <v>15</v>
      </c>
      <c r="D30" s="16" t="s">
        <v>40</v>
      </c>
      <c r="E30" s="17"/>
      <c r="F30" s="64"/>
      <c r="G30" s="18"/>
    </row>
    <row r="31" spans="1:7" ht="12.75">
      <c r="A31" s="14" t="s">
        <v>41</v>
      </c>
      <c r="B31" s="16"/>
      <c r="C31" s="63">
        <v>15</v>
      </c>
      <c r="D31" s="16" t="s">
        <v>40</v>
      </c>
      <c r="E31" s="17"/>
      <c r="F31" s="65">
        <f>ROUND(PRODUCT(F30,C31/100),0)</f>
        <v>0</v>
      </c>
      <c r="G31" s="30"/>
    </row>
    <row r="32" spans="1:7" ht="12.75">
      <c r="A32" s="14" t="s">
        <v>39</v>
      </c>
      <c r="B32" s="16"/>
      <c r="C32" s="63">
        <v>21</v>
      </c>
      <c r="D32" s="16" t="s">
        <v>40</v>
      </c>
      <c r="E32" s="17"/>
      <c r="F32" s="64">
        <f>C22</f>
        <v>0</v>
      </c>
      <c r="G32" s="18"/>
    </row>
    <row r="33" spans="1:7" ht="12.75">
      <c r="A33" s="14" t="s">
        <v>41</v>
      </c>
      <c r="B33" s="16"/>
      <c r="C33" s="63">
        <v>21</v>
      </c>
      <c r="D33" s="16" t="s">
        <v>40</v>
      </c>
      <c r="E33" s="17"/>
      <c r="F33" s="65">
        <f>ROUND(PRODUCT(F32,C33/100),0)</f>
        <v>0</v>
      </c>
      <c r="G33" s="30"/>
    </row>
    <row r="34" spans="1:7" s="71" customFormat="1" ht="19.5" customHeight="1" thickBot="1">
      <c r="A34" s="66" t="s">
        <v>42</v>
      </c>
      <c r="B34" s="67"/>
      <c r="C34" s="67"/>
      <c r="D34" s="67"/>
      <c r="E34" s="68"/>
      <c r="F34" s="69">
        <f>ROUND(SUM(F29:F33),0)</f>
        <v>0</v>
      </c>
      <c r="G34" s="70"/>
    </row>
    <row r="36" spans="1:8" ht="12.75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4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4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4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4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12.75">
      <c r="A45" s="74"/>
      <c r="B45" s="73"/>
      <c r="C45" s="73"/>
      <c r="D45" s="73"/>
      <c r="E45" s="73"/>
      <c r="F45" s="73"/>
      <c r="G45" s="73"/>
      <c r="H45" t="s">
        <v>4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100"/>
  <sheetViews>
    <sheetView zoomScalePageLayoutView="0" workbookViewId="0" topLeftCell="A40">
      <selection activeCell="E46" sqref="E46:E4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> Stavební úpravy mateřské školy v Kostelní Lhotě</v>
      </c>
      <c r="D1" s="79"/>
      <c r="E1" s="80"/>
      <c r="F1" s="79"/>
      <c r="G1" s="81"/>
      <c r="H1" s="82"/>
      <c r="I1" s="83"/>
    </row>
    <row r="2" spans="1:9" ht="13.5" thickBot="1">
      <c r="A2" s="84" t="s">
        <v>1</v>
      </c>
      <c r="B2" s="85"/>
      <c r="C2" s="86" t="str">
        <f>CONCATENATE(cisloobjektu," ",nazevobjektu)</f>
        <v> Mateřská škola</v>
      </c>
      <c r="D2" s="87"/>
      <c r="E2" s="88"/>
      <c r="F2" s="87"/>
      <c r="G2" s="89"/>
      <c r="H2" s="89"/>
      <c r="I2" s="90"/>
    </row>
    <row r="3" ht="13.5" thickTop="1"/>
    <row r="4" spans="1:9" ht="19.5" customHeight="1">
      <c r="A4" s="91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2" customFormat="1" ht="13.5" thickBot="1">
      <c r="A6" s="92"/>
      <c r="B6" s="93" t="s">
        <v>45</v>
      </c>
      <c r="C6" s="93"/>
      <c r="D6" s="94"/>
      <c r="E6" s="95" t="s">
        <v>46</v>
      </c>
      <c r="F6" s="96" t="s">
        <v>47</v>
      </c>
      <c r="G6" s="96" t="s">
        <v>48</v>
      </c>
      <c r="H6" s="96" t="s">
        <v>49</v>
      </c>
      <c r="I6" s="97" t="s">
        <v>27</v>
      </c>
    </row>
    <row r="7" spans="1:9" s="32" customFormat="1" ht="12.75">
      <c r="A7" s="198" t="str">
        <f>Položky!B7</f>
        <v>1</v>
      </c>
      <c r="B7" s="98" t="str">
        <f>Položky!C7</f>
        <v>Zemní práce</v>
      </c>
      <c r="C7" s="99"/>
      <c r="D7" s="100"/>
      <c r="E7" s="199">
        <f>Položky!BC29</f>
        <v>0</v>
      </c>
      <c r="F7" s="200">
        <f>Položky!BD29</f>
        <v>0</v>
      </c>
      <c r="G7" s="200">
        <f>Položky!BE29</f>
        <v>0</v>
      </c>
      <c r="H7" s="200">
        <f>Položky!BF29</f>
        <v>0</v>
      </c>
      <c r="I7" s="201">
        <f>Položky!BG29</f>
        <v>0</v>
      </c>
    </row>
    <row r="8" spans="1:9" s="32" customFormat="1" ht="12.75">
      <c r="A8" s="198" t="str">
        <f>Položky!B30</f>
        <v>2</v>
      </c>
      <c r="B8" s="98" t="str">
        <f>Položky!C30</f>
        <v>Základy,zvláštní zakládání</v>
      </c>
      <c r="C8" s="99"/>
      <c r="D8" s="100"/>
      <c r="E8" s="199">
        <f>Položky!BC42</f>
        <v>0</v>
      </c>
      <c r="F8" s="200">
        <f>Položky!BD42</f>
        <v>0</v>
      </c>
      <c r="G8" s="200">
        <f>Položky!BE42</f>
        <v>0</v>
      </c>
      <c r="H8" s="200">
        <f>Položky!BF42</f>
        <v>0</v>
      </c>
      <c r="I8" s="201">
        <f>Položky!BG42</f>
        <v>0</v>
      </c>
    </row>
    <row r="9" spans="1:9" s="32" customFormat="1" ht="12.75">
      <c r="A9" s="198" t="str">
        <f>Položky!B43</f>
        <v>3</v>
      </c>
      <c r="B9" s="98" t="str">
        <f>Položky!C43</f>
        <v>Svislé a kompletní konstrukce</v>
      </c>
      <c r="C9" s="99"/>
      <c r="D9" s="100"/>
      <c r="E9" s="199">
        <f>Položky!BC51</f>
        <v>0</v>
      </c>
      <c r="F9" s="200">
        <f>Položky!BD51</f>
        <v>0</v>
      </c>
      <c r="G9" s="200">
        <f>Položky!BE51</f>
        <v>0</v>
      </c>
      <c r="H9" s="200">
        <f>Položky!BF51</f>
        <v>0</v>
      </c>
      <c r="I9" s="201">
        <f>Položky!BG51</f>
        <v>0</v>
      </c>
    </row>
    <row r="10" spans="1:9" s="32" customFormat="1" ht="12.75">
      <c r="A10" s="198" t="str">
        <f>Položky!B52</f>
        <v>61</v>
      </c>
      <c r="B10" s="98" t="str">
        <f>Položky!C52</f>
        <v>Upravy povrchů vnitřní</v>
      </c>
      <c r="C10" s="99"/>
      <c r="D10" s="100"/>
      <c r="E10" s="199">
        <f>Položky!BC72</f>
        <v>0</v>
      </c>
      <c r="F10" s="200">
        <f>Položky!BD72</f>
        <v>0</v>
      </c>
      <c r="G10" s="200">
        <f>Položky!BE72</f>
        <v>0</v>
      </c>
      <c r="H10" s="200">
        <f>Položky!BF72</f>
        <v>0</v>
      </c>
      <c r="I10" s="201">
        <f>Položky!BG72</f>
        <v>0</v>
      </c>
    </row>
    <row r="11" spans="1:9" s="32" customFormat="1" ht="12.75">
      <c r="A11" s="198" t="str">
        <f>Položky!B73</f>
        <v>62</v>
      </c>
      <c r="B11" s="98" t="str">
        <f>Položky!C73</f>
        <v>Upravy povrchů vnější</v>
      </c>
      <c r="C11" s="99"/>
      <c r="D11" s="100"/>
      <c r="E11" s="199">
        <f>Položky!BC106</f>
        <v>0</v>
      </c>
      <c r="F11" s="200">
        <f>Položky!BD106</f>
        <v>0</v>
      </c>
      <c r="G11" s="200">
        <f>Položky!BE106</f>
        <v>0</v>
      </c>
      <c r="H11" s="200">
        <f>Položky!BF106</f>
        <v>0</v>
      </c>
      <c r="I11" s="201">
        <f>Položky!BG106</f>
        <v>0</v>
      </c>
    </row>
    <row r="12" spans="1:9" s="32" customFormat="1" ht="12.75">
      <c r="A12" s="198" t="str">
        <f>Položky!B107</f>
        <v>63</v>
      </c>
      <c r="B12" s="98" t="str">
        <f>Položky!C107</f>
        <v>Podlahy a podlahové konstrukce</v>
      </c>
      <c r="C12" s="99"/>
      <c r="D12" s="100"/>
      <c r="E12" s="199">
        <f>Položky!BC119</f>
        <v>0</v>
      </c>
      <c r="F12" s="200">
        <f>Položky!BD119</f>
        <v>0</v>
      </c>
      <c r="G12" s="200">
        <f>Položky!BE119</f>
        <v>0</v>
      </c>
      <c r="H12" s="200">
        <f>Položky!BF119</f>
        <v>0</v>
      </c>
      <c r="I12" s="201">
        <f>Položky!BG119</f>
        <v>0</v>
      </c>
    </row>
    <row r="13" spans="1:9" s="32" customFormat="1" ht="12.75">
      <c r="A13" s="198" t="str">
        <f>Položky!B120</f>
        <v>64</v>
      </c>
      <c r="B13" s="98" t="str">
        <f>Položky!C120</f>
        <v>Výplně otvorů</v>
      </c>
      <c r="C13" s="99"/>
      <c r="D13" s="100"/>
      <c r="E13" s="199">
        <f>Položky!BC124</f>
        <v>0</v>
      </c>
      <c r="F13" s="200">
        <f>Položky!BD124</f>
        <v>0</v>
      </c>
      <c r="G13" s="200">
        <f>Položky!BE124</f>
        <v>0</v>
      </c>
      <c r="H13" s="200">
        <f>Položky!BF124</f>
        <v>0</v>
      </c>
      <c r="I13" s="201">
        <f>Položky!BG124</f>
        <v>0</v>
      </c>
    </row>
    <row r="14" spans="1:9" s="32" customFormat="1" ht="12.75">
      <c r="A14" s="198" t="str">
        <f>Položky!B125</f>
        <v>8</v>
      </c>
      <c r="B14" s="98" t="str">
        <f>Položky!C125</f>
        <v>Trubní vedení</v>
      </c>
      <c r="C14" s="99"/>
      <c r="D14" s="100"/>
      <c r="E14" s="199">
        <f>Položky!BC128</f>
        <v>0</v>
      </c>
      <c r="F14" s="200">
        <f>Položky!BD128</f>
        <v>0</v>
      </c>
      <c r="G14" s="200">
        <f>Položky!BE128</f>
        <v>0</v>
      </c>
      <c r="H14" s="200">
        <f>Položky!BF128</f>
        <v>0</v>
      </c>
      <c r="I14" s="201">
        <f>Položky!BG128</f>
        <v>0</v>
      </c>
    </row>
    <row r="15" spans="1:9" s="32" customFormat="1" ht="12.75">
      <c r="A15" s="198" t="str">
        <f>Položky!B129</f>
        <v>94</v>
      </c>
      <c r="B15" s="98" t="str">
        <f>Položky!C129</f>
        <v>Lešení a stavební výtahy</v>
      </c>
      <c r="C15" s="99"/>
      <c r="D15" s="100"/>
      <c r="E15" s="199">
        <f>Položky!BC133</f>
        <v>0</v>
      </c>
      <c r="F15" s="200">
        <f>Položky!BD133</f>
        <v>0</v>
      </c>
      <c r="G15" s="200">
        <f>Položky!BE133</f>
        <v>0</v>
      </c>
      <c r="H15" s="200">
        <f>Položky!BF133</f>
        <v>0</v>
      </c>
      <c r="I15" s="201">
        <f>Položky!BG133</f>
        <v>0</v>
      </c>
    </row>
    <row r="16" spans="1:9" s="32" customFormat="1" ht="12.75">
      <c r="A16" s="198" t="str">
        <f>Položky!B134</f>
        <v>95</v>
      </c>
      <c r="B16" s="98" t="str">
        <f>Položky!C134</f>
        <v>Dokončovací kce na pozem.stav.</v>
      </c>
      <c r="C16" s="99"/>
      <c r="D16" s="100"/>
      <c r="E16" s="199">
        <f>Položky!BC136</f>
        <v>0</v>
      </c>
      <c r="F16" s="200">
        <f>Položky!BD136</f>
        <v>0</v>
      </c>
      <c r="G16" s="200">
        <f>Položky!BE136</f>
        <v>0</v>
      </c>
      <c r="H16" s="200">
        <f>Položky!BF136</f>
        <v>0</v>
      </c>
      <c r="I16" s="201">
        <f>Položky!BG136</f>
        <v>0</v>
      </c>
    </row>
    <row r="17" spans="1:9" s="32" customFormat="1" ht="12.75">
      <c r="A17" s="198" t="str">
        <f>Položky!B137</f>
        <v>96</v>
      </c>
      <c r="B17" s="98" t="str">
        <f>Položky!C137</f>
        <v>Bourání konstrukcí</v>
      </c>
      <c r="C17" s="99"/>
      <c r="D17" s="100"/>
      <c r="E17" s="199">
        <f>Položky!BC160</f>
        <v>0</v>
      </c>
      <c r="F17" s="200">
        <f>Položky!BD160</f>
        <v>0</v>
      </c>
      <c r="G17" s="200">
        <f>Položky!BE160</f>
        <v>0</v>
      </c>
      <c r="H17" s="200">
        <f>Položky!BF160</f>
        <v>0</v>
      </c>
      <c r="I17" s="201">
        <f>Položky!BG160</f>
        <v>0</v>
      </c>
    </row>
    <row r="18" spans="1:9" s="32" customFormat="1" ht="12.75">
      <c r="A18" s="198" t="str">
        <f>Položky!B161</f>
        <v>97</v>
      </c>
      <c r="B18" s="98" t="str">
        <f>Položky!C161</f>
        <v>Prorážení otvorů</v>
      </c>
      <c r="C18" s="99"/>
      <c r="D18" s="100"/>
      <c r="E18" s="199">
        <f>Položky!BC172</f>
        <v>0</v>
      </c>
      <c r="F18" s="200">
        <f>Položky!BD172</f>
        <v>0</v>
      </c>
      <c r="G18" s="200">
        <f>Položky!BE172</f>
        <v>0</v>
      </c>
      <c r="H18" s="200">
        <f>Položky!BF172</f>
        <v>0</v>
      </c>
      <c r="I18" s="201">
        <f>Položky!BG172</f>
        <v>0</v>
      </c>
    </row>
    <row r="19" spans="1:9" s="32" customFormat="1" ht="12.75">
      <c r="A19" s="198" t="str">
        <f>Položky!B173</f>
        <v>99</v>
      </c>
      <c r="B19" s="98" t="str">
        <f>Položky!C173</f>
        <v>Staveništní přesun hmot</v>
      </c>
      <c r="C19" s="99"/>
      <c r="D19" s="100"/>
      <c r="E19" s="199">
        <f>Položky!BC175</f>
        <v>0</v>
      </c>
      <c r="F19" s="200">
        <f>Položky!BD175</f>
        <v>0</v>
      </c>
      <c r="G19" s="200">
        <f>Položky!BE175</f>
        <v>0</v>
      </c>
      <c r="H19" s="200">
        <f>Položky!BF175</f>
        <v>0</v>
      </c>
      <c r="I19" s="201">
        <f>Položky!BG175</f>
        <v>0</v>
      </c>
    </row>
    <row r="20" spans="1:9" s="32" customFormat="1" ht="12.75">
      <c r="A20" s="198" t="str">
        <f>Položky!B176</f>
        <v>711</v>
      </c>
      <c r="B20" s="98" t="str">
        <f>Položky!C176</f>
        <v>Izolace proti vodě</v>
      </c>
      <c r="C20" s="99"/>
      <c r="D20" s="100"/>
      <c r="E20" s="199">
        <f>Položky!BC189</f>
        <v>0</v>
      </c>
      <c r="F20" s="200">
        <f>Položky!BD189</f>
        <v>0</v>
      </c>
      <c r="G20" s="200">
        <f>Položky!BE189</f>
        <v>0</v>
      </c>
      <c r="H20" s="200">
        <f>Položky!BF189</f>
        <v>0</v>
      </c>
      <c r="I20" s="201">
        <f>Položky!BG189</f>
        <v>0</v>
      </c>
    </row>
    <row r="21" spans="1:9" s="32" customFormat="1" ht="12.75">
      <c r="A21" s="198" t="str">
        <f>Položky!B190</f>
        <v>712</v>
      </c>
      <c r="B21" s="98" t="str">
        <f>Položky!C190</f>
        <v>Živičné krytiny</v>
      </c>
      <c r="C21" s="99"/>
      <c r="D21" s="100"/>
      <c r="E21" s="199">
        <f>Položky!BC196</f>
        <v>0</v>
      </c>
      <c r="F21" s="200">
        <f>Položky!BD196</f>
        <v>0</v>
      </c>
      <c r="G21" s="200">
        <f>Položky!BE196</f>
        <v>0</v>
      </c>
      <c r="H21" s="200">
        <f>Položky!BF196</f>
        <v>0</v>
      </c>
      <c r="I21" s="201">
        <f>Položky!BG196</f>
        <v>0</v>
      </c>
    </row>
    <row r="22" spans="1:9" s="32" customFormat="1" ht="12.75">
      <c r="A22" s="198" t="str">
        <f>Položky!B197</f>
        <v>713</v>
      </c>
      <c r="B22" s="98" t="str">
        <f>Položky!C197</f>
        <v>Izolace tepelné</v>
      </c>
      <c r="C22" s="99"/>
      <c r="D22" s="100"/>
      <c r="E22" s="199">
        <f>Položky!BC218</f>
        <v>0</v>
      </c>
      <c r="F22" s="200">
        <f>Položky!BD218</f>
        <v>0</v>
      </c>
      <c r="G22" s="200">
        <f>Položky!BE218</f>
        <v>0</v>
      </c>
      <c r="H22" s="200">
        <f>Položky!BF218</f>
        <v>0</v>
      </c>
      <c r="I22" s="201">
        <f>Položky!BG218</f>
        <v>0</v>
      </c>
    </row>
    <row r="23" spans="1:9" s="32" customFormat="1" ht="12.75">
      <c r="A23" s="198" t="str">
        <f>Položky!B219</f>
        <v>721</v>
      </c>
      <c r="B23" s="98" t="str">
        <f>Položky!C219</f>
        <v>Vnitřní kanalizace</v>
      </c>
      <c r="C23" s="99"/>
      <c r="D23" s="100"/>
      <c r="E23" s="199">
        <f>Položky!BC230</f>
        <v>0</v>
      </c>
      <c r="F23" s="200">
        <f>Položky!BD230</f>
        <v>0</v>
      </c>
      <c r="G23" s="200">
        <f>Položky!BE230</f>
        <v>0</v>
      </c>
      <c r="H23" s="200">
        <f>Položky!BF230</f>
        <v>0</v>
      </c>
      <c r="I23" s="201">
        <f>Položky!BG230</f>
        <v>0</v>
      </c>
    </row>
    <row r="24" spans="1:9" s="32" customFormat="1" ht="12.75">
      <c r="A24" s="198" t="str">
        <f>Položky!B231</f>
        <v>722</v>
      </c>
      <c r="B24" s="98" t="str">
        <f>Položky!C231</f>
        <v>Vnitřní vodovod</v>
      </c>
      <c r="C24" s="99"/>
      <c r="D24" s="100"/>
      <c r="E24" s="199">
        <f>Položky!BC269</f>
        <v>0</v>
      </c>
      <c r="F24" s="200">
        <f>Položky!BD269</f>
        <v>0</v>
      </c>
      <c r="G24" s="200">
        <f>Položky!BE269</f>
        <v>0</v>
      </c>
      <c r="H24" s="200">
        <f>Položky!BF269</f>
        <v>0</v>
      </c>
      <c r="I24" s="201">
        <f>Položky!BG269</f>
        <v>0</v>
      </c>
    </row>
    <row r="25" spans="1:9" s="32" customFormat="1" ht="12.75">
      <c r="A25" s="198" t="str">
        <f>Položky!B270</f>
        <v>724</v>
      </c>
      <c r="B25" s="98" t="str">
        <f>Položky!C270</f>
        <v>Strojní vybavení</v>
      </c>
      <c r="C25" s="99"/>
      <c r="D25" s="100"/>
      <c r="E25" s="199">
        <f>Položky!BC276</f>
        <v>0</v>
      </c>
      <c r="F25" s="200">
        <f>Položky!BD276</f>
        <v>0</v>
      </c>
      <c r="G25" s="200">
        <f>Položky!BE276</f>
        <v>0</v>
      </c>
      <c r="H25" s="200">
        <f>Položky!BF276</f>
        <v>0</v>
      </c>
      <c r="I25" s="201">
        <f>Položky!BG276</f>
        <v>0</v>
      </c>
    </row>
    <row r="26" spans="1:9" s="32" customFormat="1" ht="12.75">
      <c r="A26" s="198" t="str">
        <f>Položky!B277</f>
        <v>725</v>
      </c>
      <c r="B26" s="98" t="str">
        <f>Položky!C277</f>
        <v>Zařizovací předměty</v>
      </c>
      <c r="C26" s="99"/>
      <c r="D26" s="100"/>
      <c r="E26" s="199">
        <f>Položky!BC286</f>
        <v>0</v>
      </c>
      <c r="F26" s="200">
        <f>Položky!BD286</f>
        <v>0</v>
      </c>
      <c r="G26" s="200">
        <f>Položky!BE286</f>
        <v>0</v>
      </c>
      <c r="H26" s="200">
        <f>Položky!BF286</f>
        <v>0</v>
      </c>
      <c r="I26" s="201">
        <f>Položky!BG286</f>
        <v>0</v>
      </c>
    </row>
    <row r="27" spans="1:9" s="32" customFormat="1" ht="12.75">
      <c r="A27" s="198" t="str">
        <f>Položky!B287</f>
        <v>728</v>
      </c>
      <c r="B27" s="98" t="str">
        <f>Položky!C287</f>
        <v>Vzduchotechnika</v>
      </c>
      <c r="C27" s="99"/>
      <c r="D27" s="100"/>
      <c r="E27" s="199">
        <f>Položky!BC312</f>
        <v>0</v>
      </c>
      <c r="F27" s="200">
        <f>Položky!BD312</f>
        <v>0</v>
      </c>
      <c r="G27" s="200">
        <f>Položky!BE312</f>
        <v>0</v>
      </c>
      <c r="H27" s="200">
        <f>Položky!BF312</f>
        <v>0</v>
      </c>
      <c r="I27" s="201">
        <f>Položky!BG312</f>
        <v>0</v>
      </c>
    </row>
    <row r="28" spans="1:9" s="32" customFormat="1" ht="12.75">
      <c r="A28" s="198" t="str">
        <f>Položky!B313</f>
        <v>730</v>
      </c>
      <c r="B28" s="98" t="str">
        <f>Položky!C313</f>
        <v>Ústřední vytápění</v>
      </c>
      <c r="C28" s="99"/>
      <c r="D28" s="100"/>
      <c r="E28" s="199">
        <f>Položky!BC317</f>
        <v>0</v>
      </c>
      <c r="F28" s="200">
        <f>Položky!BD317</f>
        <v>0</v>
      </c>
      <c r="G28" s="200">
        <f>Položky!BE317</f>
        <v>0</v>
      </c>
      <c r="H28" s="200">
        <f>Položky!BF317</f>
        <v>0</v>
      </c>
      <c r="I28" s="201">
        <f>Položky!BG317</f>
        <v>0</v>
      </c>
    </row>
    <row r="29" spans="1:9" s="32" customFormat="1" ht="12.75">
      <c r="A29" s="198" t="str">
        <f>Položky!B318</f>
        <v>732</v>
      </c>
      <c r="B29" s="98" t="str">
        <f>Položky!C318</f>
        <v>Strojovny</v>
      </c>
      <c r="C29" s="99"/>
      <c r="D29" s="100"/>
      <c r="E29" s="199">
        <f>Položky!BC329</f>
        <v>0</v>
      </c>
      <c r="F29" s="200">
        <f>Položky!BD329</f>
        <v>0</v>
      </c>
      <c r="G29" s="200">
        <f>Položky!BE329</f>
        <v>0</v>
      </c>
      <c r="H29" s="200">
        <f>Položky!BF329</f>
        <v>0</v>
      </c>
      <c r="I29" s="201">
        <f>Položky!BG329</f>
        <v>0</v>
      </c>
    </row>
    <row r="30" spans="1:9" s="32" customFormat="1" ht="12.75">
      <c r="A30" s="198" t="str">
        <f>Položky!B330</f>
        <v>733</v>
      </c>
      <c r="B30" s="98" t="str">
        <f>Položky!C330</f>
        <v>Rozvod potrubí</v>
      </c>
      <c r="C30" s="99"/>
      <c r="D30" s="100"/>
      <c r="E30" s="199">
        <f>Položky!BC368</f>
        <v>0</v>
      </c>
      <c r="F30" s="200">
        <f>Položky!BD368</f>
        <v>0</v>
      </c>
      <c r="G30" s="200">
        <f>Položky!BE368</f>
        <v>0</v>
      </c>
      <c r="H30" s="200">
        <f>Položky!BF368</f>
        <v>0</v>
      </c>
      <c r="I30" s="201">
        <f>Položky!BG368</f>
        <v>0</v>
      </c>
    </row>
    <row r="31" spans="1:9" s="32" customFormat="1" ht="12.75">
      <c r="A31" s="198" t="str">
        <f>Položky!B369</f>
        <v>734</v>
      </c>
      <c r="B31" s="98" t="str">
        <f>Položky!C369</f>
        <v>Armatury</v>
      </c>
      <c r="C31" s="99"/>
      <c r="D31" s="100"/>
      <c r="E31" s="199">
        <f>Položky!BC381</f>
        <v>0</v>
      </c>
      <c r="F31" s="200">
        <f>Položky!BD381</f>
        <v>0</v>
      </c>
      <c r="G31" s="200">
        <f>Položky!BE381</f>
        <v>0</v>
      </c>
      <c r="H31" s="200">
        <f>Položky!BF381</f>
        <v>0</v>
      </c>
      <c r="I31" s="201">
        <f>Položky!BG381</f>
        <v>0</v>
      </c>
    </row>
    <row r="32" spans="1:9" s="32" customFormat="1" ht="12.75">
      <c r="A32" s="198" t="str">
        <f>Položky!B382</f>
        <v>735</v>
      </c>
      <c r="B32" s="98" t="str">
        <f>Položky!C382</f>
        <v>Otopná tělesa</v>
      </c>
      <c r="C32" s="99"/>
      <c r="D32" s="100"/>
      <c r="E32" s="199">
        <f>Položky!BC402</f>
        <v>0</v>
      </c>
      <c r="F32" s="200">
        <f>Položky!BD402</f>
        <v>0</v>
      </c>
      <c r="G32" s="200">
        <f>Položky!BE402</f>
        <v>0</v>
      </c>
      <c r="H32" s="200">
        <f>Položky!BF402</f>
        <v>0</v>
      </c>
      <c r="I32" s="201">
        <f>Položky!BG402</f>
        <v>0</v>
      </c>
    </row>
    <row r="33" spans="1:9" s="32" customFormat="1" ht="12.75">
      <c r="A33" s="198" t="str">
        <f>Položky!B403</f>
        <v>762</v>
      </c>
      <c r="B33" s="98" t="str">
        <f>Položky!C403</f>
        <v>Konstrukce tesařské</v>
      </c>
      <c r="C33" s="99"/>
      <c r="D33" s="100"/>
      <c r="E33" s="199">
        <f>Položky!BC427</f>
        <v>0</v>
      </c>
      <c r="F33" s="200">
        <f>Položky!BD427</f>
        <v>0</v>
      </c>
      <c r="G33" s="200">
        <f>Položky!BE427</f>
        <v>0</v>
      </c>
      <c r="H33" s="200">
        <f>Položky!BF427</f>
        <v>0</v>
      </c>
      <c r="I33" s="201">
        <f>Položky!BG427</f>
        <v>0</v>
      </c>
    </row>
    <row r="34" spans="1:9" s="32" customFormat="1" ht="12.75">
      <c r="A34" s="198" t="str">
        <f>Položky!B428</f>
        <v>764</v>
      </c>
      <c r="B34" s="98" t="str">
        <f>Položky!C428</f>
        <v>Konstrukce klempířské</v>
      </c>
      <c r="C34" s="99"/>
      <c r="D34" s="100"/>
      <c r="E34" s="199">
        <f>Položky!BC449</f>
        <v>0</v>
      </c>
      <c r="F34" s="200">
        <f>Položky!BD449</f>
        <v>0</v>
      </c>
      <c r="G34" s="200">
        <f>Položky!BE449</f>
        <v>0</v>
      </c>
      <c r="H34" s="200">
        <f>Položky!BF449</f>
        <v>0</v>
      </c>
      <c r="I34" s="201">
        <f>Položky!BG449</f>
        <v>0</v>
      </c>
    </row>
    <row r="35" spans="1:9" s="32" customFormat="1" ht="12.75">
      <c r="A35" s="198" t="str">
        <f>Položky!B450</f>
        <v>765</v>
      </c>
      <c r="B35" s="98" t="str">
        <f>Položky!C450</f>
        <v>Krytiny tvrdé</v>
      </c>
      <c r="C35" s="99"/>
      <c r="D35" s="100"/>
      <c r="E35" s="199">
        <f>Položky!BC454</f>
        <v>0</v>
      </c>
      <c r="F35" s="200">
        <f>Položky!BD454</f>
        <v>0</v>
      </c>
      <c r="G35" s="200">
        <f>Položky!BE454</f>
        <v>0</v>
      </c>
      <c r="H35" s="200">
        <f>Položky!BF454</f>
        <v>0</v>
      </c>
      <c r="I35" s="201">
        <f>Položky!BG454</f>
        <v>0</v>
      </c>
    </row>
    <row r="36" spans="1:9" s="32" customFormat="1" ht="12.75">
      <c r="A36" s="198" t="str">
        <f>Položky!B455</f>
        <v>766</v>
      </c>
      <c r="B36" s="98" t="str">
        <f>Položky!C455</f>
        <v>Konstrukce truhlářské</v>
      </c>
      <c r="C36" s="99"/>
      <c r="D36" s="100"/>
      <c r="E36" s="199">
        <f>Položky!BC485</f>
        <v>0</v>
      </c>
      <c r="F36" s="200">
        <f>Položky!BD485</f>
        <v>0</v>
      </c>
      <c r="G36" s="200">
        <f>Položky!BE485</f>
        <v>0</v>
      </c>
      <c r="H36" s="200">
        <f>Položky!BF485</f>
        <v>0</v>
      </c>
      <c r="I36" s="201">
        <f>Položky!BG485</f>
        <v>0</v>
      </c>
    </row>
    <row r="37" spans="1:9" s="32" customFormat="1" ht="12.75">
      <c r="A37" s="198" t="str">
        <f>Položky!B486</f>
        <v>784</v>
      </c>
      <c r="B37" s="98" t="str">
        <f>Položky!C486</f>
        <v>Malby</v>
      </c>
      <c r="C37" s="99"/>
      <c r="D37" s="100"/>
      <c r="E37" s="199">
        <f>Položky!BC490</f>
        <v>0</v>
      </c>
      <c r="F37" s="200">
        <f>Položky!BD490</f>
        <v>0</v>
      </c>
      <c r="G37" s="200">
        <f>Položky!BE490</f>
        <v>0</v>
      </c>
      <c r="H37" s="200">
        <f>Položky!BF490</f>
        <v>0</v>
      </c>
      <c r="I37" s="201">
        <f>Položky!BG490</f>
        <v>0</v>
      </c>
    </row>
    <row r="38" spans="1:9" s="32" customFormat="1" ht="12.75">
      <c r="A38" s="198" t="str">
        <f>Položky!B491</f>
        <v>M21</v>
      </c>
      <c r="B38" s="98" t="str">
        <f>Položky!C491</f>
        <v>Elektromontáže</v>
      </c>
      <c r="C38" s="99"/>
      <c r="D38" s="100"/>
      <c r="E38" s="199">
        <f>Položky!BC519</f>
        <v>0</v>
      </c>
      <c r="F38" s="200">
        <f>Položky!BD519</f>
        <v>0</v>
      </c>
      <c r="G38" s="200">
        <f>Položky!BE519</f>
        <v>0</v>
      </c>
      <c r="H38" s="200">
        <f>Položky!BF519</f>
        <v>0</v>
      </c>
      <c r="I38" s="201">
        <f>Položky!BG519</f>
        <v>0</v>
      </c>
    </row>
    <row r="39" spans="1:9" s="32" customFormat="1" ht="12.75">
      <c r="A39" s="198" t="str">
        <f>Položky!B520</f>
        <v>M22</v>
      </c>
      <c r="B39" s="98" t="str">
        <f>Položky!C520</f>
        <v>Montáž sdělovací a zabezp.tech</v>
      </c>
      <c r="C39" s="99"/>
      <c r="D39" s="100"/>
      <c r="E39" s="199">
        <f>Položky!BC526</f>
        <v>0</v>
      </c>
      <c r="F39" s="200">
        <f>Položky!BD526</f>
        <v>0</v>
      </c>
      <c r="G39" s="200">
        <f>Položky!BE526</f>
        <v>0</v>
      </c>
      <c r="H39" s="200">
        <f>Položky!BF526</f>
        <v>0</v>
      </c>
      <c r="I39" s="201">
        <f>Položky!BG526</f>
        <v>0</v>
      </c>
    </row>
    <row r="40" spans="1:9" s="32" customFormat="1" ht="13.5" thickBot="1">
      <c r="A40" s="198" t="str">
        <f>Položky!B527</f>
        <v>738</v>
      </c>
      <c r="B40" s="98" t="str">
        <f>Položky!C527</f>
        <v>Příslušenství</v>
      </c>
      <c r="C40" s="99"/>
      <c r="D40" s="100"/>
      <c r="E40" s="199">
        <f>Položky!BC530</f>
        <v>0</v>
      </c>
      <c r="F40" s="200">
        <f>Položky!BD530</f>
        <v>0</v>
      </c>
      <c r="G40" s="200">
        <f>Položky!BE530</f>
        <v>0</v>
      </c>
      <c r="H40" s="200">
        <f>Položky!BF530</f>
        <v>0</v>
      </c>
      <c r="I40" s="201">
        <f>Položky!BG530</f>
        <v>0</v>
      </c>
    </row>
    <row r="41" spans="1:9" s="106" customFormat="1" ht="13.5" thickBot="1">
      <c r="A41" s="101"/>
      <c r="B41" s="93" t="s">
        <v>50</v>
      </c>
      <c r="C41" s="93"/>
      <c r="D41" s="102"/>
      <c r="E41" s="103">
        <f>SUM(E7:E40)</f>
        <v>0</v>
      </c>
      <c r="F41" s="104">
        <f>SUM(F7:F40)</f>
        <v>0</v>
      </c>
      <c r="G41" s="104">
        <f>SUM(G7:G40)</f>
        <v>0</v>
      </c>
      <c r="H41" s="104">
        <f>SUM(H7:H40)</f>
        <v>0</v>
      </c>
      <c r="I41" s="105">
        <f>SUM(I7:I40)</f>
        <v>0</v>
      </c>
    </row>
    <row r="42" spans="1:9" ht="12.75">
      <c r="A42" s="99"/>
      <c r="B42" s="99"/>
      <c r="C42" s="99"/>
      <c r="D42" s="99"/>
      <c r="E42" s="99"/>
      <c r="F42" s="99"/>
      <c r="G42" s="99"/>
      <c r="H42" s="99"/>
      <c r="I42" s="99"/>
    </row>
    <row r="43" spans="1:57" ht="19.5" customHeight="1">
      <c r="A43" s="107" t="s">
        <v>51</v>
      </c>
      <c r="B43" s="107"/>
      <c r="C43" s="107"/>
      <c r="D43" s="107"/>
      <c r="E43" s="107"/>
      <c r="F43" s="107"/>
      <c r="G43" s="108"/>
      <c r="H43" s="107"/>
      <c r="I43" s="107"/>
      <c r="BA43" s="33"/>
      <c r="BB43" s="33"/>
      <c r="BC43" s="33"/>
      <c r="BD43" s="33"/>
      <c r="BE43" s="33"/>
    </row>
    <row r="44" spans="1:9" ht="13.5" thickBot="1">
      <c r="A44" s="109"/>
      <c r="B44" s="109"/>
      <c r="C44" s="109"/>
      <c r="D44" s="109"/>
      <c r="E44" s="109"/>
      <c r="F44" s="109"/>
      <c r="G44" s="109"/>
      <c r="H44" s="109"/>
      <c r="I44" s="109"/>
    </row>
    <row r="45" spans="1:9" ht="12.75">
      <c r="A45" s="110" t="s">
        <v>52</v>
      </c>
      <c r="B45" s="111"/>
      <c r="C45" s="111"/>
      <c r="D45" s="112"/>
      <c r="E45" s="113" t="s">
        <v>53</v>
      </c>
      <c r="F45" s="114" t="s">
        <v>54</v>
      </c>
      <c r="G45" s="115" t="s">
        <v>55</v>
      </c>
      <c r="H45" s="116"/>
      <c r="I45" s="117" t="s">
        <v>53</v>
      </c>
    </row>
    <row r="46" spans="1:53" ht="12.75">
      <c r="A46" s="118" t="s">
        <v>906</v>
      </c>
      <c r="B46" s="119"/>
      <c r="C46" s="119"/>
      <c r="D46" s="120"/>
      <c r="E46" s="121"/>
      <c r="F46" s="122">
        <v>0</v>
      </c>
      <c r="G46" s="123">
        <f>CHOOSE(BA46+1,HSV+PSV,HSV+PSV+Mont,HSV+PSV+Dodavka+Mont,HSV,PSV,Mont,Dodavka,Mont+Dodavka,0)</f>
        <v>0</v>
      </c>
      <c r="H46" s="124"/>
      <c r="I46" s="125">
        <f>E46+F46*G46/100</f>
        <v>0</v>
      </c>
      <c r="BA46">
        <v>0</v>
      </c>
    </row>
    <row r="47" spans="1:53" ht="12.75">
      <c r="A47" s="118" t="s">
        <v>907</v>
      </c>
      <c r="B47" s="119"/>
      <c r="C47" s="119"/>
      <c r="D47" s="120"/>
      <c r="E47" s="121"/>
      <c r="F47" s="122">
        <v>0</v>
      </c>
      <c r="G47" s="123">
        <f>CHOOSE(BA47+1,HSV+PSV,HSV+PSV+Mont,HSV+PSV+Dodavka+Mont,HSV,PSV,Mont,Dodavka,Mont+Dodavka,0)</f>
        <v>0</v>
      </c>
      <c r="H47" s="124"/>
      <c r="I47" s="125">
        <f>E47+F47*G47/100</f>
        <v>0</v>
      </c>
      <c r="BA47">
        <v>0</v>
      </c>
    </row>
    <row r="48" spans="1:53" ht="12.75">
      <c r="A48" s="118" t="s">
        <v>908</v>
      </c>
      <c r="B48" s="119"/>
      <c r="C48" s="119"/>
      <c r="D48" s="120"/>
      <c r="E48" s="121"/>
      <c r="F48" s="122">
        <v>0</v>
      </c>
      <c r="G48" s="123">
        <f>CHOOSE(BA48+1,HSV+PSV,HSV+PSV+Mont,HSV+PSV+Dodavka+Mont,HSV,PSV,Mont,Dodavka,Mont+Dodavka,0)</f>
        <v>0</v>
      </c>
      <c r="H48" s="124"/>
      <c r="I48" s="125">
        <f>E48+F48*G48/100</f>
        <v>0</v>
      </c>
      <c r="BA48">
        <v>0</v>
      </c>
    </row>
    <row r="49" spans="1:9" ht="13.5" thickBot="1">
      <c r="A49" s="126"/>
      <c r="B49" s="127" t="s">
        <v>56</v>
      </c>
      <c r="C49" s="128"/>
      <c r="D49" s="129"/>
      <c r="E49" s="130"/>
      <c r="F49" s="131"/>
      <c r="G49" s="131"/>
      <c r="H49" s="132">
        <f>SUM(I46:I48)</f>
        <v>0</v>
      </c>
      <c r="I49" s="133"/>
    </row>
    <row r="51" spans="2:9" ht="12.75">
      <c r="B51" s="106"/>
      <c r="F51" s="134"/>
      <c r="G51" s="135"/>
      <c r="H51" s="135"/>
      <c r="I51" s="136"/>
    </row>
    <row r="52" spans="6:9" ht="12.75">
      <c r="F52" s="134"/>
      <c r="G52" s="135"/>
      <c r="H52" s="135"/>
      <c r="I52" s="136"/>
    </row>
    <row r="53" spans="6:9" ht="12.75">
      <c r="F53" s="134"/>
      <c r="G53" s="135"/>
      <c r="H53" s="135"/>
      <c r="I53" s="136"/>
    </row>
    <row r="54" spans="6:9" ht="12.75">
      <c r="F54" s="134"/>
      <c r="G54" s="135"/>
      <c r="H54" s="135"/>
      <c r="I54" s="136"/>
    </row>
    <row r="55" spans="6:9" ht="12.75">
      <c r="F55" s="134"/>
      <c r="G55" s="135"/>
      <c r="H55" s="135"/>
      <c r="I55" s="136"/>
    </row>
    <row r="56" spans="6:9" ht="12.75">
      <c r="F56" s="134"/>
      <c r="G56" s="135"/>
      <c r="H56" s="135"/>
      <c r="I56" s="136"/>
    </row>
    <row r="57" spans="6:9" ht="12.75">
      <c r="F57" s="134"/>
      <c r="G57" s="135"/>
      <c r="H57" s="135"/>
      <c r="I57" s="136"/>
    </row>
    <row r="58" spans="6:9" ht="12.75">
      <c r="F58" s="134"/>
      <c r="G58" s="135"/>
      <c r="H58" s="135"/>
      <c r="I58" s="136"/>
    </row>
    <row r="59" spans="6:9" ht="12.75">
      <c r="F59" s="134"/>
      <c r="G59" s="135"/>
      <c r="H59" s="135"/>
      <c r="I59" s="136"/>
    </row>
    <row r="60" spans="6:9" ht="12.75">
      <c r="F60" s="134"/>
      <c r="G60" s="135"/>
      <c r="H60" s="135"/>
      <c r="I60" s="136"/>
    </row>
    <row r="61" spans="6:9" ht="12.75">
      <c r="F61" s="134"/>
      <c r="G61" s="135"/>
      <c r="H61" s="135"/>
      <c r="I61" s="136"/>
    </row>
    <row r="62" spans="6:9" ht="12.75">
      <c r="F62" s="134"/>
      <c r="G62" s="135"/>
      <c r="H62" s="135"/>
      <c r="I62" s="136"/>
    </row>
    <row r="63" spans="6:9" ht="12.75">
      <c r="F63" s="134"/>
      <c r="G63" s="135"/>
      <c r="H63" s="135"/>
      <c r="I63" s="136"/>
    </row>
    <row r="64" spans="6:9" ht="12.75">
      <c r="F64" s="134"/>
      <c r="G64" s="135"/>
      <c r="H64" s="135"/>
      <c r="I64" s="136"/>
    </row>
    <row r="65" spans="6:9" ht="12.75">
      <c r="F65" s="134"/>
      <c r="G65" s="135"/>
      <c r="H65" s="135"/>
      <c r="I65" s="136"/>
    </row>
    <row r="66" spans="6:9" ht="12.75">
      <c r="F66" s="134"/>
      <c r="G66" s="135"/>
      <c r="H66" s="135"/>
      <c r="I66" s="136"/>
    </row>
    <row r="67" spans="6:9" ht="12.75">
      <c r="F67" s="134"/>
      <c r="G67" s="135"/>
      <c r="H67" s="135"/>
      <c r="I67" s="136"/>
    </row>
    <row r="68" spans="6:9" ht="12.75">
      <c r="F68" s="134"/>
      <c r="G68" s="135"/>
      <c r="H68" s="135"/>
      <c r="I68" s="136"/>
    </row>
    <row r="69" spans="6:9" ht="12.75">
      <c r="F69" s="134"/>
      <c r="G69" s="135"/>
      <c r="H69" s="135"/>
      <c r="I69" s="136"/>
    </row>
    <row r="70" spans="6:9" ht="12.75">
      <c r="F70" s="134"/>
      <c r="G70" s="135"/>
      <c r="H70" s="135"/>
      <c r="I70" s="136"/>
    </row>
    <row r="71" spans="6:9" ht="12.75">
      <c r="F71" s="134"/>
      <c r="G71" s="135"/>
      <c r="H71" s="135"/>
      <c r="I71" s="136"/>
    </row>
    <row r="72" spans="6:9" ht="12.75">
      <c r="F72" s="134"/>
      <c r="G72" s="135"/>
      <c r="H72" s="135"/>
      <c r="I72" s="136"/>
    </row>
    <row r="73" spans="6:9" ht="12.75">
      <c r="F73" s="134"/>
      <c r="G73" s="135"/>
      <c r="H73" s="135"/>
      <c r="I73" s="136"/>
    </row>
    <row r="74" spans="6:9" ht="12.75">
      <c r="F74" s="134"/>
      <c r="G74" s="135"/>
      <c r="H74" s="135"/>
      <c r="I74" s="136"/>
    </row>
    <row r="75" spans="6:9" ht="12.75">
      <c r="F75" s="134"/>
      <c r="G75" s="135"/>
      <c r="H75" s="135"/>
      <c r="I75" s="136"/>
    </row>
    <row r="76" spans="6:9" ht="12.75">
      <c r="F76" s="134"/>
      <c r="G76" s="135"/>
      <c r="H76" s="135"/>
      <c r="I76" s="136"/>
    </row>
    <row r="77" spans="6:9" ht="12.75">
      <c r="F77" s="134"/>
      <c r="G77" s="135"/>
      <c r="H77" s="135"/>
      <c r="I77" s="136"/>
    </row>
    <row r="78" spans="6:9" ht="12.75">
      <c r="F78" s="134"/>
      <c r="G78" s="135"/>
      <c r="H78" s="135"/>
      <c r="I78" s="136"/>
    </row>
    <row r="79" spans="6:9" ht="12.75">
      <c r="F79" s="134"/>
      <c r="G79" s="135"/>
      <c r="H79" s="135"/>
      <c r="I79" s="136"/>
    </row>
    <row r="80" spans="6:9" ht="12.75">
      <c r="F80" s="134"/>
      <c r="G80" s="135"/>
      <c r="H80" s="135"/>
      <c r="I80" s="136"/>
    </row>
    <row r="81" spans="6:9" ht="12.75">
      <c r="F81" s="134"/>
      <c r="G81" s="135"/>
      <c r="H81" s="135"/>
      <c r="I81" s="136"/>
    </row>
    <row r="82" spans="6:9" ht="12.75">
      <c r="F82" s="134"/>
      <c r="G82" s="135"/>
      <c r="H82" s="135"/>
      <c r="I82" s="136"/>
    </row>
    <row r="83" spans="6:9" ht="12.75">
      <c r="F83" s="134"/>
      <c r="G83" s="135"/>
      <c r="H83" s="135"/>
      <c r="I83" s="136"/>
    </row>
    <row r="84" spans="6:9" ht="12.75">
      <c r="F84" s="134"/>
      <c r="G84" s="135"/>
      <c r="H84" s="135"/>
      <c r="I84" s="136"/>
    </row>
    <row r="85" spans="6:9" ht="12.75">
      <c r="F85" s="134"/>
      <c r="G85" s="135"/>
      <c r="H85" s="135"/>
      <c r="I85" s="136"/>
    </row>
    <row r="86" spans="6:9" ht="12.75">
      <c r="F86" s="134"/>
      <c r="G86" s="135"/>
      <c r="H86" s="135"/>
      <c r="I86" s="136"/>
    </row>
    <row r="87" spans="6:9" ht="12.75">
      <c r="F87" s="134"/>
      <c r="G87" s="135"/>
      <c r="H87" s="135"/>
      <c r="I87" s="136"/>
    </row>
    <row r="88" spans="6:9" ht="12.75">
      <c r="F88" s="134"/>
      <c r="G88" s="135"/>
      <c r="H88" s="135"/>
      <c r="I88" s="136"/>
    </row>
    <row r="89" spans="6:9" ht="12.75">
      <c r="F89" s="134"/>
      <c r="G89" s="135"/>
      <c r="H89" s="135"/>
      <c r="I89" s="136"/>
    </row>
    <row r="90" spans="6:9" ht="12.75">
      <c r="F90" s="134"/>
      <c r="G90" s="135"/>
      <c r="H90" s="135"/>
      <c r="I90" s="136"/>
    </row>
    <row r="91" spans="6:9" ht="12.75">
      <c r="F91" s="134"/>
      <c r="G91" s="135"/>
      <c r="H91" s="135"/>
      <c r="I91" s="136"/>
    </row>
    <row r="92" spans="6:9" ht="12.75">
      <c r="F92" s="134"/>
      <c r="G92" s="135"/>
      <c r="H92" s="135"/>
      <c r="I92" s="136"/>
    </row>
    <row r="93" spans="6:9" ht="12.75">
      <c r="F93" s="134"/>
      <c r="G93" s="135"/>
      <c r="H93" s="135"/>
      <c r="I93" s="136"/>
    </row>
    <row r="94" spans="6:9" ht="12.75">
      <c r="F94" s="134"/>
      <c r="G94" s="135"/>
      <c r="H94" s="135"/>
      <c r="I94" s="136"/>
    </row>
    <row r="95" spans="6:9" ht="12.75">
      <c r="F95" s="134"/>
      <c r="G95" s="135"/>
      <c r="H95" s="135"/>
      <c r="I95" s="136"/>
    </row>
    <row r="96" spans="6:9" ht="12.75">
      <c r="F96" s="134"/>
      <c r="G96" s="135"/>
      <c r="H96" s="135"/>
      <c r="I96" s="136"/>
    </row>
    <row r="97" spans="6:9" ht="12.75">
      <c r="F97" s="134"/>
      <c r="G97" s="135"/>
      <c r="H97" s="135"/>
      <c r="I97" s="136"/>
    </row>
    <row r="98" spans="6:9" ht="12.75">
      <c r="F98" s="134"/>
      <c r="G98" s="135"/>
      <c r="H98" s="135"/>
      <c r="I98" s="136"/>
    </row>
    <row r="99" spans="6:9" ht="12.75">
      <c r="F99" s="134"/>
      <c r="G99" s="135"/>
      <c r="H99" s="135"/>
      <c r="I99" s="136"/>
    </row>
    <row r="100" spans="6:9" ht="12.75">
      <c r="F100" s="134"/>
      <c r="G100" s="135"/>
      <c r="H100" s="135"/>
      <c r="I100" s="136"/>
    </row>
  </sheetData>
  <sheetProtection/>
  <mergeCells count="4">
    <mergeCell ref="A1:B1"/>
    <mergeCell ref="A2:B2"/>
    <mergeCell ref="G2:I2"/>
    <mergeCell ref="H49:I49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BG597"/>
  <sheetViews>
    <sheetView showGridLines="0" showZeros="0" zoomScale="80" zoomScaleNormal="80" zoomScalePageLayoutView="0" workbookViewId="0" topLeftCell="A1">
      <selection activeCell="F8" sqref="F8:F530"/>
    </sheetView>
  </sheetViews>
  <sheetFormatPr defaultColWidth="9.00390625" defaultRowHeight="12.75"/>
  <cols>
    <col min="1" max="1" width="4.375" style="138" customWidth="1"/>
    <col min="2" max="2" width="14.125" style="138" customWidth="1"/>
    <col min="3" max="3" width="47.625" style="138" customWidth="1"/>
    <col min="4" max="4" width="5.625" style="138" customWidth="1"/>
    <col min="5" max="5" width="10.00390625" style="192" customWidth="1"/>
    <col min="6" max="6" width="11.25390625" style="138" customWidth="1"/>
    <col min="7" max="7" width="16.125" style="138" customWidth="1"/>
    <col min="8" max="8" width="13.125" style="138" customWidth="1"/>
    <col min="9" max="9" width="14.625" style="138" customWidth="1"/>
    <col min="10" max="10" width="13.125" style="138" customWidth="1"/>
    <col min="11" max="11" width="13.625" style="138" customWidth="1"/>
    <col min="12" max="16384" width="9.125" style="138" customWidth="1"/>
  </cols>
  <sheetData>
    <row r="1" spans="1:9" ht="15.75">
      <c r="A1" s="137" t="s">
        <v>57</v>
      </c>
      <c r="B1" s="137"/>
      <c r="C1" s="137"/>
      <c r="D1" s="137"/>
      <c r="E1" s="137"/>
      <c r="F1" s="137"/>
      <c r="G1" s="137"/>
      <c r="H1" s="137"/>
      <c r="I1" s="137"/>
    </row>
    <row r="2" spans="2:7" ht="13.5" thickBot="1">
      <c r="B2" s="139"/>
      <c r="C2" s="140"/>
      <c r="D2" s="140"/>
      <c r="E2" s="141"/>
      <c r="F2" s="140"/>
      <c r="G2" s="140"/>
    </row>
    <row r="3" spans="1:9" ht="13.5" thickTop="1">
      <c r="A3" s="76" t="s">
        <v>5</v>
      </c>
      <c r="B3" s="77"/>
      <c r="C3" s="78" t="str">
        <f>CONCATENATE(cislostavby," ",nazevstavby)</f>
        <v> Stavební úpravy mateřské školy v Kostelní Lhotě</v>
      </c>
      <c r="D3" s="79"/>
      <c r="E3" s="80"/>
      <c r="F3" s="79"/>
      <c r="G3" s="142"/>
      <c r="H3" s="143">
        <f>Rekapitulace!H1</f>
        <v>0</v>
      </c>
      <c r="I3" s="144"/>
    </row>
    <row r="4" spans="1:9" ht="13.5" thickBot="1">
      <c r="A4" s="145" t="s">
        <v>1</v>
      </c>
      <c r="B4" s="85"/>
      <c r="C4" s="86" t="str">
        <f>CONCATENATE(cisloobjektu," ",nazevobjektu)</f>
        <v> Mateřská škola</v>
      </c>
      <c r="D4" s="87"/>
      <c r="E4" s="88"/>
      <c r="F4" s="87"/>
      <c r="G4" s="146"/>
      <c r="H4" s="146"/>
      <c r="I4" s="147"/>
    </row>
    <row r="5" spans="1:9" ht="13.5" thickTop="1">
      <c r="A5" s="148"/>
      <c r="B5" s="149"/>
      <c r="C5" s="149"/>
      <c r="D5" s="150"/>
      <c r="E5" s="151"/>
      <c r="F5" s="150"/>
      <c r="G5" s="152"/>
      <c r="H5" s="150"/>
      <c r="I5" s="150"/>
    </row>
    <row r="6" spans="1:11" ht="12.75">
      <c r="A6" s="153" t="s">
        <v>58</v>
      </c>
      <c r="B6" s="154" t="s">
        <v>59</v>
      </c>
      <c r="C6" s="154" t="s">
        <v>60</v>
      </c>
      <c r="D6" s="154" t="s">
        <v>61</v>
      </c>
      <c r="E6" s="155" t="s">
        <v>62</v>
      </c>
      <c r="F6" s="154" t="s">
        <v>63</v>
      </c>
      <c r="G6" s="156" t="s">
        <v>64</v>
      </c>
      <c r="H6" s="157" t="s">
        <v>65</v>
      </c>
      <c r="I6" s="157" t="s">
        <v>66</v>
      </c>
      <c r="J6" s="157" t="s">
        <v>67</v>
      </c>
      <c r="K6" s="157" t="s">
        <v>68</v>
      </c>
    </row>
    <row r="7" spans="1:17" ht="12.75">
      <c r="A7" s="158" t="s">
        <v>69</v>
      </c>
      <c r="B7" s="159" t="s">
        <v>70</v>
      </c>
      <c r="C7" s="160" t="s">
        <v>71</v>
      </c>
      <c r="D7" s="161"/>
      <c r="E7" s="162"/>
      <c r="F7" s="162"/>
      <c r="G7" s="163"/>
      <c r="H7" s="164"/>
      <c r="I7" s="164"/>
      <c r="J7" s="164"/>
      <c r="K7" s="164"/>
      <c r="Q7" s="165">
        <v>1</v>
      </c>
    </row>
    <row r="8" spans="1:59" ht="12.75">
      <c r="A8" s="166">
        <v>1</v>
      </c>
      <c r="B8" s="167" t="s">
        <v>75</v>
      </c>
      <c r="C8" s="168" t="s">
        <v>76</v>
      </c>
      <c r="D8" s="169" t="s">
        <v>77</v>
      </c>
      <c r="E8" s="170">
        <v>0.93</v>
      </c>
      <c r="F8" s="170"/>
      <c r="G8" s="171">
        <f>E8*F8</f>
        <v>0</v>
      </c>
      <c r="H8" s="172">
        <v>0</v>
      </c>
      <c r="I8" s="172">
        <f>E8*H8</f>
        <v>0</v>
      </c>
      <c r="J8" s="172">
        <v>0</v>
      </c>
      <c r="K8" s="172">
        <f>E8*J8</f>
        <v>0</v>
      </c>
      <c r="Q8" s="165">
        <v>2</v>
      </c>
      <c r="AA8" s="138">
        <v>12</v>
      </c>
      <c r="AB8" s="138">
        <v>0</v>
      </c>
      <c r="AC8" s="138">
        <v>1</v>
      </c>
      <c r="BB8" s="138">
        <v>1</v>
      </c>
      <c r="BC8" s="138">
        <f>IF(BB8=1,G8,0)</f>
        <v>0</v>
      </c>
      <c r="BD8" s="138">
        <f>IF(BB8=2,G8,0)</f>
        <v>0</v>
      </c>
      <c r="BE8" s="138">
        <f>IF(BB8=3,G8,0)</f>
        <v>0</v>
      </c>
      <c r="BF8" s="138">
        <f>IF(BB8=4,G8,0)</f>
        <v>0</v>
      </c>
      <c r="BG8" s="138">
        <f>IF(BB8=5,G8,0)</f>
        <v>0</v>
      </c>
    </row>
    <row r="9" spans="1:17" ht="12.75">
      <c r="A9" s="173"/>
      <c r="B9" s="174"/>
      <c r="C9" s="175" t="s">
        <v>78</v>
      </c>
      <c r="D9" s="176"/>
      <c r="E9" s="177">
        <v>0.93</v>
      </c>
      <c r="F9" s="178"/>
      <c r="G9" s="179"/>
      <c r="H9" s="180"/>
      <c r="I9" s="180"/>
      <c r="J9" s="180"/>
      <c r="K9" s="180"/>
      <c r="M9" s="138" t="s">
        <v>78</v>
      </c>
      <c r="O9" s="181"/>
      <c r="Q9" s="165"/>
    </row>
    <row r="10" spans="1:59" ht="12.75">
      <c r="A10" s="166">
        <v>2</v>
      </c>
      <c r="B10" s="167" t="s">
        <v>79</v>
      </c>
      <c r="C10" s="168" t="s">
        <v>80</v>
      </c>
      <c r="D10" s="169" t="s">
        <v>77</v>
      </c>
      <c r="E10" s="170">
        <v>16.8</v>
      </c>
      <c r="F10" s="170"/>
      <c r="G10" s="171">
        <f>E10*F10</f>
        <v>0</v>
      </c>
      <c r="H10" s="172">
        <v>0</v>
      </c>
      <c r="I10" s="172">
        <f>E10*H10</f>
        <v>0</v>
      </c>
      <c r="J10" s="172">
        <v>0</v>
      </c>
      <c r="K10" s="172">
        <f>E10*J10</f>
        <v>0</v>
      </c>
      <c r="Q10" s="165">
        <v>2</v>
      </c>
      <c r="AA10" s="138">
        <v>12</v>
      </c>
      <c r="AB10" s="138">
        <v>0</v>
      </c>
      <c r="AC10" s="138">
        <v>2</v>
      </c>
      <c r="BB10" s="138">
        <v>1</v>
      </c>
      <c r="BC10" s="138">
        <f>IF(BB10=1,G10,0)</f>
        <v>0</v>
      </c>
      <c r="BD10" s="138">
        <f>IF(BB10=2,G10,0)</f>
        <v>0</v>
      </c>
      <c r="BE10" s="138">
        <f>IF(BB10=3,G10,0)</f>
        <v>0</v>
      </c>
      <c r="BF10" s="138">
        <f>IF(BB10=4,G10,0)</f>
        <v>0</v>
      </c>
      <c r="BG10" s="138">
        <f>IF(BB10=5,G10,0)</f>
        <v>0</v>
      </c>
    </row>
    <row r="11" spans="1:17" ht="12.75">
      <c r="A11" s="173"/>
      <c r="B11" s="174"/>
      <c r="C11" s="175" t="s">
        <v>81</v>
      </c>
      <c r="D11" s="176"/>
      <c r="E11" s="177">
        <v>16.8</v>
      </c>
      <c r="F11" s="178"/>
      <c r="G11" s="179"/>
      <c r="H11" s="180"/>
      <c r="I11" s="180"/>
      <c r="J11" s="180"/>
      <c r="K11" s="180"/>
      <c r="M11" s="138" t="s">
        <v>81</v>
      </c>
      <c r="O11" s="181"/>
      <c r="Q11" s="165"/>
    </row>
    <row r="12" spans="1:59" ht="12.75">
      <c r="A12" s="166">
        <v>3</v>
      </c>
      <c r="B12" s="167" t="s">
        <v>82</v>
      </c>
      <c r="C12" s="168" t="s">
        <v>83</v>
      </c>
      <c r="D12" s="169" t="s">
        <v>77</v>
      </c>
      <c r="E12" s="170">
        <v>4.545</v>
      </c>
      <c r="F12" s="170"/>
      <c r="G12" s="171">
        <f>E12*F12</f>
        <v>0</v>
      </c>
      <c r="H12" s="172">
        <v>0</v>
      </c>
      <c r="I12" s="172">
        <f>E12*H12</f>
        <v>0</v>
      </c>
      <c r="J12" s="172">
        <v>0</v>
      </c>
      <c r="K12" s="172">
        <f>E12*J12</f>
        <v>0</v>
      </c>
      <c r="Q12" s="165">
        <v>2</v>
      </c>
      <c r="AA12" s="138">
        <v>12</v>
      </c>
      <c r="AB12" s="138">
        <v>0</v>
      </c>
      <c r="AC12" s="138">
        <v>3</v>
      </c>
      <c r="BB12" s="138">
        <v>1</v>
      </c>
      <c r="BC12" s="138">
        <f>IF(BB12=1,G12,0)</f>
        <v>0</v>
      </c>
      <c r="BD12" s="138">
        <f>IF(BB12=2,G12,0)</f>
        <v>0</v>
      </c>
      <c r="BE12" s="138">
        <f>IF(BB12=3,G12,0)</f>
        <v>0</v>
      </c>
      <c r="BF12" s="138">
        <f>IF(BB12=4,G12,0)</f>
        <v>0</v>
      </c>
      <c r="BG12" s="138">
        <f>IF(BB12=5,G12,0)</f>
        <v>0</v>
      </c>
    </row>
    <row r="13" spans="1:17" ht="12.75">
      <c r="A13" s="173"/>
      <c r="B13" s="174"/>
      <c r="C13" s="175" t="s">
        <v>84</v>
      </c>
      <c r="D13" s="176"/>
      <c r="E13" s="177">
        <v>1.95</v>
      </c>
      <c r="F13" s="178"/>
      <c r="G13" s="179"/>
      <c r="H13" s="180"/>
      <c r="I13" s="180"/>
      <c r="J13" s="180"/>
      <c r="K13" s="180"/>
      <c r="M13" s="138" t="s">
        <v>84</v>
      </c>
      <c r="O13" s="181"/>
      <c r="Q13" s="165"/>
    </row>
    <row r="14" spans="1:17" ht="12.75">
      <c r="A14" s="173"/>
      <c r="B14" s="174"/>
      <c r="C14" s="175" t="s">
        <v>85</v>
      </c>
      <c r="D14" s="176"/>
      <c r="E14" s="177">
        <v>1.2</v>
      </c>
      <c r="F14" s="178"/>
      <c r="G14" s="179"/>
      <c r="H14" s="180"/>
      <c r="I14" s="180"/>
      <c r="J14" s="180"/>
      <c r="K14" s="180"/>
      <c r="M14" s="138" t="s">
        <v>85</v>
      </c>
      <c r="O14" s="181"/>
      <c r="Q14" s="165"/>
    </row>
    <row r="15" spans="1:17" ht="12.75">
      <c r="A15" s="173"/>
      <c r="B15" s="174"/>
      <c r="C15" s="175" t="s">
        <v>86</v>
      </c>
      <c r="D15" s="176"/>
      <c r="E15" s="177">
        <v>1.395</v>
      </c>
      <c r="F15" s="178"/>
      <c r="G15" s="179"/>
      <c r="H15" s="180"/>
      <c r="I15" s="180"/>
      <c r="J15" s="180"/>
      <c r="K15" s="180"/>
      <c r="M15" s="138" t="s">
        <v>86</v>
      </c>
      <c r="O15" s="181"/>
      <c r="Q15" s="165"/>
    </row>
    <row r="16" spans="1:59" ht="12.75">
      <c r="A16" s="166">
        <v>4</v>
      </c>
      <c r="B16" s="167" t="s">
        <v>87</v>
      </c>
      <c r="C16" s="168" t="s">
        <v>88</v>
      </c>
      <c r="D16" s="169" t="s">
        <v>77</v>
      </c>
      <c r="E16" s="170">
        <v>9.15</v>
      </c>
      <c r="F16" s="170"/>
      <c r="G16" s="171">
        <f>E16*F16</f>
        <v>0</v>
      </c>
      <c r="H16" s="172">
        <v>0</v>
      </c>
      <c r="I16" s="172">
        <f>E16*H16</f>
        <v>0</v>
      </c>
      <c r="J16" s="172">
        <v>0</v>
      </c>
      <c r="K16" s="172">
        <f>E16*J16</f>
        <v>0</v>
      </c>
      <c r="Q16" s="165">
        <v>2</v>
      </c>
      <c r="AA16" s="138">
        <v>12</v>
      </c>
      <c r="AB16" s="138">
        <v>0</v>
      </c>
      <c r="AC16" s="138">
        <v>4</v>
      </c>
      <c r="BB16" s="138">
        <v>1</v>
      </c>
      <c r="BC16" s="138">
        <f>IF(BB16=1,G16,0)</f>
        <v>0</v>
      </c>
      <c r="BD16" s="138">
        <f>IF(BB16=2,G16,0)</f>
        <v>0</v>
      </c>
      <c r="BE16" s="138">
        <f>IF(BB16=3,G16,0)</f>
        <v>0</v>
      </c>
      <c r="BF16" s="138">
        <f>IF(BB16=4,G16,0)</f>
        <v>0</v>
      </c>
      <c r="BG16" s="138">
        <f>IF(BB16=5,G16,0)</f>
        <v>0</v>
      </c>
    </row>
    <row r="17" spans="1:59" ht="12.75">
      <c r="A17" s="166">
        <v>5</v>
      </c>
      <c r="B17" s="167" t="s">
        <v>89</v>
      </c>
      <c r="C17" s="168" t="s">
        <v>90</v>
      </c>
      <c r="D17" s="169" t="s">
        <v>77</v>
      </c>
      <c r="E17" s="170">
        <v>12.195</v>
      </c>
      <c r="F17" s="170"/>
      <c r="G17" s="171">
        <f>E17*F17</f>
        <v>0</v>
      </c>
      <c r="H17" s="172">
        <v>0</v>
      </c>
      <c r="I17" s="172">
        <f>E17*H17</f>
        <v>0</v>
      </c>
      <c r="J17" s="172">
        <v>0</v>
      </c>
      <c r="K17" s="172">
        <f>E17*J17</f>
        <v>0</v>
      </c>
      <c r="Q17" s="165">
        <v>2</v>
      </c>
      <c r="AA17" s="138">
        <v>12</v>
      </c>
      <c r="AB17" s="138">
        <v>0</v>
      </c>
      <c r="AC17" s="138">
        <v>5</v>
      </c>
      <c r="BB17" s="138">
        <v>1</v>
      </c>
      <c r="BC17" s="138">
        <f>IF(BB17=1,G17,0)</f>
        <v>0</v>
      </c>
      <c r="BD17" s="138">
        <f>IF(BB17=2,G17,0)</f>
        <v>0</v>
      </c>
      <c r="BE17" s="138">
        <f>IF(BB17=3,G17,0)</f>
        <v>0</v>
      </c>
      <c r="BF17" s="138">
        <f>IF(BB17=4,G17,0)</f>
        <v>0</v>
      </c>
      <c r="BG17" s="138">
        <f>IF(BB17=5,G17,0)</f>
        <v>0</v>
      </c>
    </row>
    <row r="18" spans="1:17" ht="12.75">
      <c r="A18" s="173"/>
      <c r="B18" s="174"/>
      <c r="C18" s="175" t="s">
        <v>91</v>
      </c>
      <c r="D18" s="176"/>
      <c r="E18" s="177">
        <v>0.72</v>
      </c>
      <c r="F18" s="178"/>
      <c r="G18" s="179"/>
      <c r="H18" s="180"/>
      <c r="I18" s="180"/>
      <c r="J18" s="180"/>
      <c r="K18" s="180"/>
      <c r="M18" s="138" t="s">
        <v>91</v>
      </c>
      <c r="O18" s="181"/>
      <c r="Q18" s="165"/>
    </row>
    <row r="19" spans="1:17" ht="12.75">
      <c r="A19" s="173"/>
      <c r="B19" s="174"/>
      <c r="C19" s="175" t="s">
        <v>92</v>
      </c>
      <c r="D19" s="176"/>
      <c r="E19" s="177">
        <v>10.08</v>
      </c>
      <c r="F19" s="178"/>
      <c r="G19" s="179"/>
      <c r="H19" s="180"/>
      <c r="I19" s="180"/>
      <c r="J19" s="180"/>
      <c r="K19" s="180"/>
      <c r="M19" s="138" t="s">
        <v>92</v>
      </c>
      <c r="O19" s="181"/>
      <c r="Q19" s="165"/>
    </row>
    <row r="20" spans="1:17" ht="12.75">
      <c r="A20" s="173"/>
      <c r="B20" s="174"/>
      <c r="C20" s="175" t="s">
        <v>86</v>
      </c>
      <c r="D20" s="176"/>
      <c r="E20" s="177">
        <v>1.395</v>
      </c>
      <c r="F20" s="178"/>
      <c r="G20" s="179"/>
      <c r="H20" s="180"/>
      <c r="I20" s="180"/>
      <c r="J20" s="180"/>
      <c r="K20" s="180"/>
      <c r="M20" s="138" t="s">
        <v>86</v>
      </c>
      <c r="O20" s="181"/>
      <c r="Q20" s="165"/>
    </row>
    <row r="21" spans="1:59" ht="12.75">
      <c r="A21" s="166">
        <v>6</v>
      </c>
      <c r="B21" s="167" t="s">
        <v>93</v>
      </c>
      <c r="C21" s="168" t="s">
        <v>94</v>
      </c>
      <c r="D21" s="169" t="s">
        <v>77</v>
      </c>
      <c r="E21" s="170">
        <v>11.52</v>
      </c>
      <c r="F21" s="170"/>
      <c r="G21" s="171">
        <f>E21*F21</f>
        <v>0</v>
      </c>
      <c r="H21" s="172">
        <v>1.67</v>
      </c>
      <c r="I21" s="172">
        <f>E21*H21</f>
        <v>19.2384</v>
      </c>
      <c r="J21" s="172">
        <v>0</v>
      </c>
      <c r="K21" s="172">
        <f>E21*J21</f>
        <v>0</v>
      </c>
      <c r="Q21" s="165">
        <v>2</v>
      </c>
      <c r="AA21" s="138">
        <v>12</v>
      </c>
      <c r="AB21" s="138">
        <v>0</v>
      </c>
      <c r="AC21" s="138">
        <v>6</v>
      </c>
      <c r="BB21" s="138">
        <v>1</v>
      </c>
      <c r="BC21" s="138">
        <f>IF(BB21=1,G21,0)</f>
        <v>0</v>
      </c>
      <c r="BD21" s="138">
        <f>IF(BB21=2,G21,0)</f>
        <v>0</v>
      </c>
      <c r="BE21" s="138">
        <f>IF(BB21=3,G21,0)</f>
        <v>0</v>
      </c>
      <c r="BF21" s="138">
        <f>IF(BB21=4,G21,0)</f>
        <v>0</v>
      </c>
      <c r="BG21" s="138">
        <f>IF(BB21=5,G21,0)</f>
        <v>0</v>
      </c>
    </row>
    <row r="22" spans="1:17" ht="12.75">
      <c r="A22" s="173"/>
      <c r="B22" s="174"/>
      <c r="C22" s="175" t="s">
        <v>95</v>
      </c>
      <c r="D22" s="176"/>
      <c r="E22" s="177">
        <v>11.52</v>
      </c>
      <c r="F22" s="178"/>
      <c r="G22" s="179"/>
      <c r="H22" s="180"/>
      <c r="I22" s="180"/>
      <c r="J22" s="180"/>
      <c r="K22" s="180"/>
      <c r="M22" s="138" t="s">
        <v>95</v>
      </c>
      <c r="O22" s="181"/>
      <c r="Q22" s="165"/>
    </row>
    <row r="23" spans="1:59" ht="12.75">
      <c r="A23" s="166">
        <v>7</v>
      </c>
      <c r="B23" s="167" t="s">
        <v>96</v>
      </c>
      <c r="C23" s="168" t="s">
        <v>97</v>
      </c>
      <c r="D23" s="169" t="s">
        <v>77</v>
      </c>
      <c r="E23" s="170">
        <v>11.52</v>
      </c>
      <c r="F23" s="170"/>
      <c r="G23" s="171">
        <f>E23*F23</f>
        <v>0</v>
      </c>
      <c r="H23" s="172">
        <v>0</v>
      </c>
      <c r="I23" s="172">
        <f>E23*H23</f>
        <v>0</v>
      </c>
      <c r="J23" s="172">
        <v>0</v>
      </c>
      <c r="K23" s="172">
        <f>E23*J23</f>
        <v>0</v>
      </c>
      <c r="Q23" s="165">
        <v>2</v>
      </c>
      <c r="AA23" s="138">
        <v>12</v>
      </c>
      <c r="AB23" s="138">
        <v>0</v>
      </c>
      <c r="AC23" s="138">
        <v>7</v>
      </c>
      <c r="BB23" s="138">
        <v>1</v>
      </c>
      <c r="BC23" s="138">
        <f>IF(BB23=1,G23,0)</f>
        <v>0</v>
      </c>
      <c r="BD23" s="138">
        <f>IF(BB23=2,G23,0)</f>
        <v>0</v>
      </c>
      <c r="BE23" s="138">
        <f>IF(BB23=3,G23,0)</f>
        <v>0</v>
      </c>
      <c r="BF23" s="138">
        <f>IF(BB23=4,G23,0)</f>
        <v>0</v>
      </c>
      <c r="BG23" s="138">
        <f>IF(BB23=5,G23,0)</f>
        <v>0</v>
      </c>
    </row>
    <row r="24" spans="1:17" ht="12.75">
      <c r="A24" s="173"/>
      <c r="B24" s="174"/>
      <c r="C24" s="175" t="s">
        <v>95</v>
      </c>
      <c r="D24" s="176"/>
      <c r="E24" s="177">
        <v>11.52</v>
      </c>
      <c r="F24" s="178"/>
      <c r="G24" s="179"/>
      <c r="H24" s="180"/>
      <c r="I24" s="180"/>
      <c r="J24" s="180"/>
      <c r="K24" s="180"/>
      <c r="M24" s="138" t="s">
        <v>95</v>
      </c>
      <c r="O24" s="181"/>
      <c r="Q24" s="165"/>
    </row>
    <row r="25" spans="1:59" ht="12.75">
      <c r="A25" s="166">
        <v>8</v>
      </c>
      <c r="B25" s="167" t="s">
        <v>98</v>
      </c>
      <c r="C25" s="168" t="s">
        <v>99</v>
      </c>
      <c r="D25" s="169" t="s">
        <v>100</v>
      </c>
      <c r="E25" s="170">
        <v>11.52</v>
      </c>
      <c r="F25" s="170"/>
      <c r="G25" s="171">
        <f>E25*F25</f>
        <v>0</v>
      </c>
      <c r="H25" s="172">
        <v>1</v>
      </c>
      <c r="I25" s="172">
        <f>E25*H25</f>
        <v>11.52</v>
      </c>
      <c r="J25" s="172">
        <v>0</v>
      </c>
      <c r="K25" s="172">
        <f>E25*J25</f>
        <v>0</v>
      </c>
      <c r="Q25" s="165">
        <v>2</v>
      </c>
      <c r="AA25" s="138">
        <v>12</v>
      </c>
      <c r="AB25" s="138">
        <v>1</v>
      </c>
      <c r="AC25" s="138">
        <v>8</v>
      </c>
      <c r="BB25" s="138">
        <v>1</v>
      </c>
      <c r="BC25" s="138">
        <f>IF(BB25=1,G25,0)</f>
        <v>0</v>
      </c>
      <c r="BD25" s="138">
        <f>IF(BB25=2,G25,0)</f>
        <v>0</v>
      </c>
      <c r="BE25" s="138">
        <f>IF(BB25=3,G25,0)</f>
        <v>0</v>
      </c>
      <c r="BF25" s="138">
        <f>IF(BB25=4,G25,0)</f>
        <v>0</v>
      </c>
      <c r="BG25" s="138">
        <f>IF(BB25=5,G25,0)</f>
        <v>0</v>
      </c>
    </row>
    <row r="26" spans="1:17" ht="12.75">
      <c r="A26" s="173"/>
      <c r="B26" s="174"/>
      <c r="C26" s="175" t="s">
        <v>95</v>
      </c>
      <c r="D26" s="176"/>
      <c r="E26" s="177">
        <v>11.52</v>
      </c>
      <c r="F26" s="178"/>
      <c r="G26" s="179"/>
      <c r="H26" s="180"/>
      <c r="I26" s="180"/>
      <c r="J26" s="180"/>
      <c r="K26" s="180"/>
      <c r="M26" s="138" t="s">
        <v>95</v>
      </c>
      <c r="O26" s="181"/>
      <c r="Q26" s="165"/>
    </row>
    <row r="27" spans="1:59" ht="12.75">
      <c r="A27" s="166">
        <v>9</v>
      </c>
      <c r="B27" s="167" t="s">
        <v>101</v>
      </c>
      <c r="C27" s="168" t="s">
        <v>102</v>
      </c>
      <c r="D27" s="169" t="s">
        <v>103</v>
      </c>
      <c r="E27" s="170">
        <v>13</v>
      </c>
      <c r="F27" s="170"/>
      <c r="G27" s="171">
        <f>E27*F27</f>
        <v>0</v>
      </c>
      <c r="H27" s="172">
        <v>0</v>
      </c>
      <c r="I27" s="172">
        <f>E27*H27</f>
        <v>0</v>
      </c>
      <c r="J27" s="172">
        <v>-0.138</v>
      </c>
      <c r="K27" s="172">
        <f>E27*J27</f>
        <v>-1.794</v>
      </c>
      <c r="Q27" s="165">
        <v>2</v>
      </c>
      <c r="AA27" s="138">
        <v>12</v>
      </c>
      <c r="AB27" s="138">
        <v>0</v>
      </c>
      <c r="AC27" s="138">
        <v>9</v>
      </c>
      <c r="BB27" s="138">
        <v>1</v>
      </c>
      <c r="BC27" s="138">
        <f>IF(BB27=1,G27,0)</f>
        <v>0</v>
      </c>
      <c r="BD27" s="138">
        <f>IF(BB27=2,G27,0)</f>
        <v>0</v>
      </c>
      <c r="BE27" s="138">
        <f>IF(BB27=3,G27,0)</f>
        <v>0</v>
      </c>
      <c r="BF27" s="138">
        <f>IF(BB27=4,G27,0)</f>
        <v>0</v>
      </c>
      <c r="BG27" s="138">
        <f>IF(BB27=5,G27,0)</f>
        <v>0</v>
      </c>
    </row>
    <row r="28" spans="1:17" ht="12.75">
      <c r="A28" s="173"/>
      <c r="B28" s="174"/>
      <c r="C28" s="175" t="s">
        <v>104</v>
      </c>
      <c r="D28" s="176"/>
      <c r="E28" s="177">
        <v>13</v>
      </c>
      <c r="F28" s="178"/>
      <c r="G28" s="179"/>
      <c r="H28" s="180"/>
      <c r="I28" s="180"/>
      <c r="J28" s="180"/>
      <c r="K28" s="180"/>
      <c r="M28" s="138" t="s">
        <v>104</v>
      </c>
      <c r="O28" s="181"/>
      <c r="Q28" s="165"/>
    </row>
    <row r="29" spans="1:59" ht="12.75">
      <c r="A29" s="182"/>
      <c r="B29" s="183" t="s">
        <v>72</v>
      </c>
      <c r="C29" s="184" t="str">
        <f>CONCATENATE(B7," ",C7)</f>
        <v>1 Zemní práce</v>
      </c>
      <c r="D29" s="182"/>
      <c r="E29" s="185"/>
      <c r="F29" s="185"/>
      <c r="G29" s="186">
        <f>SUM(G7:G28)</f>
        <v>0</v>
      </c>
      <c r="H29" s="187"/>
      <c r="I29" s="188">
        <f>SUM(I7:I28)</f>
        <v>30.758399999999998</v>
      </c>
      <c r="J29" s="187"/>
      <c r="K29" s="188">
        <f>SUM(K7:K28)</f>
        <v>-1.794</v>
      </c>
      <c r="Q29" s="165">
        <v>4</v>
      </c>
      <c r="BC29" s="189">
        <f>SUM(BC7:BC28)</f>
        <v>0</v>
      </c>
      <c r="BD29" s="189">
        <f>SUM(BD7:BD28)</f>
        <v>0</v>
      </c>
      <c r="BE29" s="189">
        <f>SUM(BE7:BE28)</f>
        <v>0</v>
      </c>
      <c r="BF29" s="189">
        <f>SUM(BF7:BF28)</f>
        <v>0</v>
      </c>
      <c r="BG29" s="189">
        <f>SUM(BG7:BG28)</f>
        <v>0</v>
      </c>
    </row>
    <row r="30" spans="1:17" ht="12.75">
      <c r="A30" s="158" t="s">
        <v>69</v>
      </c>
      <c r="B30" s="159" t="s">
        <v>105</v>
      </c>
      <c r="C30" s="160" t="s">
        <v>106</v>
      </c>
      <c r="D30" s="161"/>
      <c r="E30" s="162"/>
      <c r="F30" s="162"/>
      <c r="G30" s="163"/>
      <c r="H30" s="164"/>
      <c r="I30" s="164"/>
      <c r="J30" s="164"/>
      <c r="K30" s="164"/>
      <c r="Q30" s="165">
        <v>1</v>
      </c>
    </row>
    <row r="31" spans="1:59" ht="12.75">
      <c r="A31" s="166">
        <v>10</v>
      </c>
      <c r="B31" s="167" t="s">
        <v>107</v>
      </c>
      <c r="C31" s="168" t="s">
        <v>108</v>
      </c>
      <c r="D31" s="169" t="s">
        <v>77</v>
      </c>
      <c r="E31" s="170">
        <v>2.955</v>
      </c>
      <c r="F31" s="170"/>
      <c r="G31" s="171">
        <f>E31*F31</f>
        <v>0</v>
      </c>
      <c r="H31" s="172">
        <v>1.78164</v>
      </c>
      <c r="I31" s="172">
        <f>E31*H31</f>
        <v>5.264746199999999</v>
      </c>
      <c r="J31" s="172">
        <v>0</v>
      </c>
      <c r="K31" s="172">
        <f>E31*J31</f>
        <v>0</v>
      </c>
      <c r="Q31" s="165">
        <v>2</v>
      </c>
      <c r="AA31" s="138">
        <v>12</v>
      </c>
      <c r="AB31" s="138">
        <v>0</v>
      </c>
      <c r="AC31" s="138">
        <v>10</v>
      </c>
      <c r="BB31" s="138">
        <v>1</v>
      </c>
      <c r="BC31" s="138">
        <f>IF(BB31=1,G31,0)</f>
        <v>0</v>
      </c>
      <c r="BD31" s="138">
        <f>IF(BB31=2,G31,0)</f>
        <v>0</v>
      </c>
      <c r="BE31" s="138">
        <f>IF(BB31=3,G31,0)</f>
        <v>0</v>
      </c>
      <c r="BF31" s="138">
        <f>IF(BB31=4,G31,0)</f>
        <v>0</v>
      </c>
      <c r="BG31" s="138">
        <f>IF(BB31=5,G31,0)</f>
        <v>0</v>
      </c>
    </row>
    <row r="32" spans="1:17" ht="12.75">
      <c r="A32" s="173"/>
      <c r="B32" s="174"/>
      <c r="C32" s="175" t="s">
        <v>109</v>
      </c>
      <c r="D32" s="176"/>
      <c r="E32" s="177">
        <v>1.56</v>
      </c>
      <c r="F32" s="178"/>
      <c r="G32" s="179"/>
      <c r="H32" s="180"/>
      <c r="I32" s="180"/>
      <c r="J32" s="180"/>
      <c r="K32" s="180"/>
      <c r="M32" s="138" t="s">
        <v>109</v>
      </c>
      <c r="O32" s="181"/>
      <c r="Q32" s="165"/>
    </row>
    <row r="33" spans="1:17" ht="12.75">
      <c r="A33" s="173"/>
      <c r="B33" s="174"/>
      <c r="C33" s="175" t="s">
        <v>86</v>
      </c>
      <c r="D33" s="176"/>
      <c r="E33" s="177">
        <v>1.395</v>
      </c>
      <c r="F33" s="178"/>
      <c r="G33" s="179"/>
      <c r="H33" s="180"/>
      <c r="I33" s="180"/>
      <c r="J33" s="180"/>
      <c r="K33" s="180"/>
      <c r="M33" s="138" t="s">
        <v>86</v>
      </c>
      <c r="O33" s="181"/>
      <c r="Q33" s="165"/>
    </row>
    <row r="34" spans="1:59" ht="12.75">
      <c r="A34" s="166">
        <v>11</v>
      </c>
      <c r="B34" s="167" t="s">
        <v>110</v>
      </c>
      <c r="C34" s="168" t="s">
        <v>111</v>
      </c>
      <c r="D34" s="169" t="s">
        <v>103</v>
      </c>
      <c r="E34" s="170">
        <v>1.675</v>
      </c>
      <c r="F34" s="170"/>
      <c r="G34" s="171">
        <f>E34*F34</f>
        <v>0</v>
      </c>
      <c r="H34" s="172">
        <v>0.0392</v>
      </c>
      <c r="I34" s="172">
        <f>E34*H34</f>
        <v>0.06566</v>
      </c>
      <c r="J34" s="172">
        <v>0</v>
      </c>
      <c r="K34" s="172">
        <f>E34*J34</f>
        <v>0</v>
      </c>
      <c r="Q34" s="165">
        <v>2</v>
      </c>
      <c r="AA34" s="138">
        <v>12</v>
      </c>
      <c r="AB34" s="138">
        <v>0</v>
      </c>
      <c r="AC34" s="138">
        <v>11</v>
      </c>
      <c r="BB34" s="138">
        <v>1</v>
      </c>
      <c r="BC34" s="138">
        <f>IF(BB34=1,G34,0)</f>
        <v>0</v>
      </c>
      <c r="BD34" s="138">
        <f>IF(BB34=2,G34,0)</f>
        <v>0</v>
      </c>
      <c r="BE34" s="138">
        <f>IF(BB34=3,G34,0)</f>
        <v>0</v>
      </c>
      <c r="BF34" s="138">
        <f>IF(BB34=4,G34,0)</f>
        <v>0</v>
      </c>
      <c r="BG34" s="138">
        <f>IF(BB34=5,G34,0)</f>
        <v>0</v>
      </c>
    </row>
    <row r="35" spans="1:17" ht="12.75">
      <c r="A35" s="173"/>
      <c r="B35" s="174"/>
      <c r="C35" s="175" t="s">
        <v>112</v>
      </c>
      <c r="D35" s="176"/>
      <c r="E35" s="177">
        <v>1.675</v>
      </c>
      <c r="F35" s="178"/>
      <c r="G35" s="179"/>
      <c r="H35" s="180"/>
      <c r="I35" s="180"/>
      <c r="J35" s="180"/>
      <c r="K35" s="180"/>
      <c r="M35" s="138" t="s">
        <v>112</v>
      </c>
      <c r="O35" s="181"/>
      <c r="Q35" s="165"/>
    </row>
    <row r="36" spans="1:59" ht="12.75">
      <c r="A36" s="166">
        <v>12</v>
      </c>
      <c r="B36" s="167" t="s">
        <v>113</v>
      </c>
      <c r="C36" s="168" t="s">
        <v>114</v>
      </c>
      <c r="D36" s="169" t="s">
        <v>103</v>
      </c>
      <c r="E36" s="170">
        <v>1.675</v>
      </c>
      <c r="F36" s="170"/>
      <c r="G36" s="171">
        <f>E36*F36</f>
        <v>0</v>
      </c>
      <c r="H36" s="172">
        <v>0</v>
      </c>
      <c r="I36" s="172">
        <f>E36*H36</f>
        <v>0</v>
      </c>
      <c r="J36" s="172">
        <v>0</v>
      </c>
      <c r="K36" s="172">
        <f>E36*J36</f>
        <v>0</v>
      </c>
      <c r="Q36" s="165">
        <v>2</v>
      </c>
      <c r="AA36" s="138">
        <v>12</v>
      </c>
      <c r="AB36" s="138">
        <v>0</v>
      </c>
      <c r="AC36" s="138">
        <v>12</v>
      </c>
      <c r="BB36" s="138">
        <v>1</v>
      </c>
      <c r="BC36" s="138">
        <f>IF(BB36=1,G36,0)</f>
        <v>0</v>
      </c>
      <c r="BD36" s="138">
        <f>IF(BB36=2,G36,0)</f>
        <v>0</v>
      </c>
      <c r="BE36" s="138">
        <f>IF(BB36=3,G36,0)</f>
        <v>0</v>
      </c>
      <c r="BF36" s="138">
        <f>IF(BB36=4,G36,0)</f>
        <v>0</v>
      </c>
      <c r="BG36" s="138">
        <f>IF(BB36=5,G36,0)</f>
        <v>0</v>
      </c>
    </row>
    <row r="37" spans="1:17" ht="12.75">
      <c r="A37" s="173"/>
      <c r="B37" s="174"/>
      <c r="C37" s="175" t="s">
        <v>112</v>
      </c>
      <c r="D37" s="176"/>
      <c r="E37" s="177">
        <v>1.675</v>
      </c>
      <c r="F37" s="178"/>
      <c r="G37" s="179"/>
      <c r="H37" s="180"/>
      <c r="I37" s="180"/>
      <c r="J37" s="180"/>
      <c r="K37" s="180"/>
      <c r="M37" s="138" t="s">
        <v>112</v>
      </c>
      <c r="O37" s="181"/>
      <c r="Q37" s="165"/>
    </row>
    <row r="38" spans="1:59" ht="12.75">
      <c r="A38" s="166">
        <v>13</v>
      </c>
      <c r="B38" s="167" t="s">
        <v>115</v>
      </c>
      <c r="C38" s="168" t="s">
        <v>116</v>
      </c>
      <c r="D38" s="169" t="s">
        <v>77</v>
      </c>
      <c r="E38" s="170">
        <v>0.8855</v>
      </c>
      <c r="F38" s="170"/>
      <c r="G38" s="171">
        <f>E38*F38</f>
        <v>0</v>
      </c>
      <c r="H38" s="172">
        <v>2.525</v>
      </c>
      <c r="I38" s="172">
        <f>E38*H38</f>
        <v>2.2358874999999996</v>
      </c>
      <c r="J38" s="172">
        <v>0</v>
      </c>
      <c r="K38" s="172">
        <f>E38*J38</f>
        <v>0</v>
      </c>
      <c r="Q38" s="165">
        <v>2</v>
      </c>
      <c r="AA38" s="138">
        <v>12</v>
      </c>
      <c r="AB38" s="138">
        <v>0</v>
      </c>
      <c r="AC38" s="138">
        <v>13</v>
      </c>
      <c r="BB38" s="138">
        <v>1</v>
      </c>
      <c r="BC38" s="138">
        <f>IF(BB38=1,G38,0)</f>
        <v>0</v>
      </c>
      <c r="BD38" s="138">
        <f>IF(BB38=2,G38,0)</f>
        <v>0</v>
      </c>
      <c r="BE38" s="138">
        <f>IF(BB38=3,G38,0)</f>
        <v>0</v>
      </c>
      <c r="BF38" s="138">
        <f>IF(BB38=4,G38,0)</f>
        <v>0</v>
      </c>
      <c r="BG38" s="138">
        <f>IF(BB38=5,G38,0)</f>
        <v>0</v>
      </c>
    </row>
    <row r="39" spans="1:17" ht="12.75">
      <c r="A39" s="173"/>
      <c r="B39" s="174"/>
      <c r="C39" s="175" t="s">
        <v>117</v>
      </c>
      <c r="D39" s="176"/>
      <c r="E39" s="177">
        <v>0.8855</v>
      </c>
      <c r="F39" s="178"/>
      <c r="G39" s="179"/>
      <c r="H39" s="180"/>
      <c r="I39" s="180"/>
      <c r="J39" s="180"/>
      <c r="K39" s="180"/>
      <c r="M39" s="138" t="s">
        <v>117</v>
      </c>
      <c r="O39" s="181"/>
      <c r="Q39" s="165"/>
    </row>
    <row r="40" spans="1:59" ht="12.75">
      <c r="A40" s="166">
        <v>14</v>
      </c>
      <c r="B40" s="167" t="s">
        <v>118</v>
      </c>
      <c r="C40" s="168" t="s">
        <v>119</v>
      </c>
      <c r="D40" s="169" t="s">
        <v>100</v>
      </c>
      <c r="E40" s="170">
        <v>2.964</v>
      </c>
      <c r="F40" s="170"/>
      <c r="G40" s="171">
        <f>E40*F40</f>
        <v>0</v>
      </c>
      <c r="H40" s="172">
        <v>1</v>
      </c>
      <c r="I40" s="172">
        <f>E40*H40</f>
        <v>2.964</v>
      </c>
      <c r="J40" s="172">
        <v>0</v>
      </c>
      <c r="K40" s="172">
        <f>E40*J40</f>
        <v>0</v>
      </c>
      <c r="Q40" s="165">
        <v>2</v>
      </c>
      <c r="AA40" s="138">
        <v>12</v>
      </c>
      <c r="AB40" s="138">
        <v>1</v>
      </c>
      <c r="AC40" s="138">
        <v>14</v>
      </c>
      <c r="BB40" s="138">
        <v>1</v>
      </c>
      <c r="BC40" s="138">
        <f>IF(BB40=1,G40,0)</f>
        <v>0</v>
      </c>
      <c r="BD40" s="138">
        <f>IF(BB40=2,G40,0)</f>
        <v>0</v>
      </c>
      <c r="BE40" s="138">
        <f>IF(BB40=3,G40,0)</f>
        <v>0</v>
      </c>
      <c r="BF40" s="138">
        <f>IF(BB40=4,G40,0)</f>
        <v>0</v>
      </c>
      <c r="BG40" s="138">
        <f>IF(BB40=5,G40,0)</f>
        <v>0</v>
      </c>
    </row>
    <row r="41" spans="1:17" ht="12.75">
      <c r="A41" s="173"/>
      <c r="B41" s="174"/>
      <c r="C41" s="175" t="s">
        <v>120</v>
      </c>
      <c r="D41" s="176"/>
      <c r="E41" s="177">
        <v>2.964</v>
      </c>
      <c r="F41" s="178"/>
      <c r="G41" s="179"/>
      <c r="H41" s="180"/>
      <c r="I41" s="180"/>
      <c r="J41" s="180"/>
      <c r="K41" s="180"/>
      <c r="M41" s="138" t="s">
        <v>120</v>
      </c>
      <c r="O41" s="181"/>
      <c r="Q41" s="165"/>
    </row>
    <row r="42" spans="1:59" ht="12.75">
      <c r="A42" s="182"/>
      <c r="B42" s="183" t="s">
        <v>72</v>
      </c>
      <c r="C42" s="184" t="str">
        <f>CONCATENATE(B30," ",C30)</f>
        <v>2 Základy,zvláštní zakládání</v>
      </c>
      <c r="D42" s="182"/>
      <c r="E42" s="185"/>
      <c r="F42" s="185"/>
      <c r="G42" s="186">
        <f>SUM(G30:G41)</f>
        <v>0</v>
      </c>
      <c r="H42" s="187"/>
      <c r="I42" s="188">
        <f>SUM(I30:I41)</f>
        <v>10.5302937</v>
      </c>
      <c r="J42" s="187"/>
      <c r="K42" s="188">
        <f>SUM(K30:K41)</f>
        <v>0</v>
      </c>
      <c r="Q42" s="165">
        <v>4</v>
      </c>
      <c r="BC42" s="189">
        <f>SUM(BC30:BC41)</f>
        <v>0</v>
      </c>
      <c r="BD42" s="189">
        <f>SUM(BD30:BD41)</f>
        <v>0</v>
      </c>
      <c r="BE42" s="189">
        <f>SUM(BE30:BE41)</f>
        <v>0</v>
      </c>
      <c r="BF42" s="189">
        <f>SUM(BF30:BF41)</f>
        <v>0</v>
      </c>
      <c r="BG42" s="189">
        <f>SUM(BG30:BG41)</f>
        <v>0</v>
      </c>
    </row>
    <row r="43" spans="1:17" ht="12.75">
      <c r="A43" s="158" t="s">
        <v>69</v>
      </c>
      <c r="B43" s="159" t="s">
        <v>121</v>
      </c>
      <c r="C43" s="160" t="s">
        <v>122</v>
      </c>
      <c r="D43" s="161"/>
      <c r="E43" s="162"/>
      <c r="F43" s="162"/>
      <c r="G43" s="163"/>
      <c r="H43" s="164"/>
      <c r="I43" s="164"/>
      <c r="J43" s="164"/>
      <c r="K43" s="164"/>
      <c r="Q43" s="165">
        <v>1</v>
      </c>
    </row>
    <row r="44" spans="1:59" ht="25.5">
      <c r="A44" s="166">
        <v>15</v>
      </c>
      <c r="B44" s="167" t="s">
        <v>123</v>
      </c>
      <c r="C44" s="168" t="s">
        <v>124</v>
      </c>
      <c r="D44" s="169" t="s">
        <v>103</v>
      </c>
      <c r="E44" s="170">
        <v>29.64</v>
      </c>
      <c r="F44" s="170"/>
      <c r="G44" s="171">
        <f>E44*F44</f>
        <v>0</v>
      </c>
      <c r="H44" s="172">
        <v>0.02487</v>
      </c>
      <c r="I44" s="172">
        <f>E44*H44</f>
        <v>0.7371468</v>
      </c>
      <c r="J44" s="172">
        <v>0</v>
      </c>
      <c r="K44" s="172">
        <f>E44*J44</f>
        <v>0</v>
      </c>
      <c r="Q44" s="165">
        <v>2</v>
      </c>
      <c r="AA44" s="138">
        <v>12</v>
      </c>
      <c r="AB44" s="138">
        <v>0</v>
      </c>
      <c r="AC44" s="138">
        <v>15</v>
      </c>
      <c r="BB44" s="138">
        <v>1</v>
      </c>
      <c r="BC44" s="138">
        <f>IF(BB44=1,G44,0)</f>
        <v>0</v>
      </c>
      <c r="BD44" s="138">
        <f>IF(BB44=2,G44,0)</f>
        <v>0</v>
      </c>
      <c r="BE44" s="138">
        <f>IF(BB44=3,G44,0)</f>
        <v>0</v>
      </c>
      <c r="BF44" s="138">
        <f>IF(BB44=4,G44,0)</f>
        <v>0</v>
      </c>
      <c r="BG44" s="138">
        <f>IF(BB44=5,G44,0)</f>
        <v>0</v>
      </c>
    </row>
    <row r="45" spans="1:17" ht="12.75">
      <c r="A45" s="173"/>
      <c r="B45" s="174"/>
      <c r="C45" s="175" t="s">
        <v>125</v>
      </c>
      <c r="D45" s="176"/>
      <c r="E45" s="177">
        <v>29.64</v>
      </c>
      <c r="F45" s="178"/>
      <c r="G45" s="179"/>
      <c r="H45" s="180"/>
      <c r="I45" s="180"/>
      <c r="J45" s="180"/>
      <c r="K45" s="180"/>
      <c r="M45" s="138" t="s">
        <v>125</v>
      </c>
      <c r="O45" s="181"/>
      <c r="Q45" s="165"/>
    </row>
    <row r="46" spans="1:59" ht="25.5">
      <c r="A46" s="166">
        <v>16</v>
      </c>
      <c r="B46" s="167" t="s">
        <v>126</v>
      </c>
      <c r="C46" s="168" t="s">
        <v>127</v>
      </c>
      <c r="D46" s="169" t="s">
        <v>128</v>
      </c>
      <c r="E46" s="170">
        <v>21.6</v>
      </c>
      <c r="F46" s="170"/>
      <c r="G46" s="171">
        <f>E46*F46</f>
        <v>0</v>
      </c>
      <c r="H46" s="172">
        <v>0.14802</v>
      </c>
      <c r="I46" s="172">
        <f>E46*H46</f>
        <v>3.1972320000000005</v>
      </c>
      <c r="J46" s="172">
        <v>0</v>
      </c>
      <c r="K46" s="172">
        <f>E46*J46</f>
        <v>0</v>
      </c>
      <c r="Q46" s="165">
        <v>2</v>
      </c>
      <c r="AA46" s="138">
        <v>12</v>
      </c>
      <c r="AB46" s="138">
        <v>0</v>
      </c>
      <c r="AC46" s="138">
        <v>16</v>
      </c>
      <c r="BB46" s="138">
        <v>1</v>
      </c>
      <c r="BC46" s="138">
        <f>IF(BB46=1,G46,0)</f>
        <v>0</v>
      </c>
      <c r="BD46" s="138">
        <f>IF(BB46=2,G46,0)</f>
        <v>0</v>
      </c>
      <c r="BE46" s="138">
        <f>IF(BB46=3,G46,0)</f>
        <v>0</v>
      </c>
      <c r="BF46" s="138">
        <f>IF(BB46=4,G46,0)</f>
        <v>0</v>
      </c>
      <c r="BG46" s="138">
        <f>IF(BB46=5,G46,0)</f>
        <v>0</v>
      </c>
    </row>
    <row r="47" spans="1:17" ht="12.75">
      <c r="A47" s="173"/>
      <c r="B47" s="174"/>
      <c r="C47" s="175" t="s">
        <v>129</v>
      </c>
      <c r="D47" s="176"/>
      <c r="E47" s="177">
        <v>21.6</v>
      </c>
      <c r="F47" s="178"/>
      <c r="G47" s="179"/>
      <c r="H47" s="180"/>
      <c r="I47" s="180"/>
      <c r="J47" s="180"/>
      <c r="K47" s="180"/>
      <c r="M47" s="138" t="s">
        <v>129</v>
      </c>
      <c r="O47" s="181"/>
      <c r="Q47" s="165"/>
    </row>
    <row r="48" spans="1:59" ht="25.5">
      <c r="A48" s="166">
        <v>17</v>
      </c>
      <c r="B48" s="167" t="s">
        <v>130</v>
      </c>
      <c r="C48" s="168" t="s">
        <v>131</v>
      </c>
      <c r="D48" s="169" t="s">
        <v>132</v>
      </c>
      <c r="E48" s="170">
        <v>4</v>
      </c>
      <c r="F48" s="170"/>
      <c r="G48" s="171">
        <f>E48*F48</f>
        <v>0</v>
      </c>
      <c r="H48" s="172">
        <v>0.07945</v>
      </c>
      <c r="I48" s="172">
        <f>E48*H48</f>
        <v>0.3178</v>
      </c>
      <c r="J48" s="172">
        <v>0</v>
      </c>
      <c r="K48" s="172">
        <f>E48*J48</f>
        <v>0</v>
      </c>
      <c r="Q48" s="165">
        <v>2</v>
      </c>
      <c r="AA48" s="138">
        <v>12</v>
      </c>
      <c r="AB48" s="138">
        <v>0</v>
      </c>
      <c r="AC48" s="138">
        <v>17</v>
      </c>
      <c r="BB48" s="138">
        <v>1</v>
      </c>
      <c r="BC48" s="138">
        <f>IF(BB48=1,G48,0)</f>
        <v>0</v>
      </c>
      <c r="BD48" s="138">
        <f>IF(BB48=2,G48,0)</f>
        <v>0</v>
      </c>
      <c r="BE48" s="138">
        <f>IF(BB48=3,G48,0)</f>
        <v>0</v>
      </c>
      <c r="BF48" s="138">
        <f>IF(BB48=4,G48,0)</f>
        <v>0</v>
      </c>
      <c r="BG48" s="138">
        <f>IF(BB48=5,G48,0)</f>
        <v>0</v>
      </c>
    </row>
    <row r="49" spans="1:59" ht="12.75">
      <c r="A49" s="166">
        <v>18</v>
      </c>
      <c r="B49" s="167" t="s">
        <v>133</v>
      </c>
      <c r="C49" s="168" t="s">
        <v>134</v>
      </c>
      <c r="D49" s="169" t="s">
        <v>103</v>
      </c>
      <c r="E49" s="170">
        <v>25.3</v>
      </c>
      <c r="F49" s="170"/>
      <c r="G49" s="171">
        <f>E49*F49</f>
        <v>0</v>
      </c>
      <c r="H49" s="172">
        <v>0.02506</v>
      </c>
      <c r="I49" s="172">
        <f>E49*H49</f>
        <v>0.634018</v>
      </c>
      <c r="J49" s="172">
        <v>0</v>
      </c>
      <c r="K49" s="172">
        <f>E49*J49</f>
        <v>0</v>
      </c>
      <c r="Q49" s="165">
        <v>2</v>
      </c>
      <c r="AA49" s="138">
        <v>12</v>
      </c>
      <c r="AB49" s="138">
        <v>0</v>
      </c>
      <c r="AC49" s="138">
        <v>18</v>
      </c>
      <c r="BB49" s="138">
        <v>1</v>
      </c>
      <c r="BC49" s="138">
        <f>IF(BB49=1,G49,0)</f>
        <v>0</v>
      </c>
      <c r="BD49" s="138">
        <f>IF(BB49=2,G49,0)</f>
        <v>0</v>
      </c>
      <c r="BE49" s="138">
        <f>IF(BB49=3,G49,0)</f>
        <v>0</v>
      </c>
      <c r="BF49" s="138">
        <f>IF(BB49=4,G49,0)</f>
        <v>0</v>
      </c>
      <c r="BG49" s="138">
        <f>IF(BB49=5,G49,0)</f>
        <v>0</v>
      </c>
    </row>
    <row r="50" spans="1:59" ht="12.75">
      <c r="A50" s="166">
        <v>19</v>
      </c>
      <c r="B50" s="167" t="s">
        <v>135</v>
      </c>
      <c r="C50" s="168" t="s">
        <v>136</v>
      </c>
      <c r="D50" s="169" t="s">
        <v>103</v>
      </c>
      <c r="E50" s="170">
        <v>27.8</v>
      </c>
      <c r="F50" s="170"/>
      <c r="G50" s="171">
        <f>E50*F50</f>
        <v>0</v>
      </c>
      <c r="H50" s="172">
        <v>0.015</v>
      </c>
      <c r="I50" s="172">
        <f>E50*H50</f>
        <v>0.417</v>
      </c>
      <c r="J50" s="172">
        <v>0</v>
      </c>
      <c r="K50" s="172">
        <f>E50*J50</f>
        <v>0</v>
      </c>
      <c r="Q50" s="165">
        <v>2</v>
      </c>
      <c r="AA50" s="138">
        <v>12</v>
      </c>
      <c r="AB50" s="138">
        <v>1</v>
      </c>
      <c r="AC50" s="138">
        <v>19</v>
      </c>
      <c r="BB50" s="138">
        <v>1</v>
      </c>
      <c r="BC50" s="138">
        <f>IF(BB50=1,G50,0)</f>
        <v>0</v>
      </c>
      <c r="BD50" s="138">
        <f>IF(BB50=2,G50,0)</f>
        <v>0</v>
      </c>
      <c r="BE50" s="138">
        <f>IF(BB50=3,G50,0)</f>
        <v>0</v>
      </c>
      <c r="BF50" s="138">
        <f>IF(BB50=4,G50,0)</f>
        <v>0</v>
      </c>
      <c r="BG50" s="138">
        <f>IF(BB50=5,G50,0)</f>
        <v>0</v>
      </c>
    </row>
    <row r="51" spans="1:59" ht="12.75">
      <c r="A51" s="182"/>
      <c r="B51" s="183" t="s">
        <v>72</v>
      </c>
      <c r="C51" s="184" t="str">
        <f>CONCATENATE(B43," ",C43)</f>
        <v>3 Svislé a kompletní konstrukce</v>
      </c>
      <c r="D51" s="182"/>
      <c r="E51" s="185"/>
      <c r="F51" s="185"/>
      <c r="G51" s="186">
        <f>SUM(G43:G50)</f>
        <v>0</v>
      </c>
      <c r="H51" s="187"/>
      <c r="I51" s="188">
        <f>SUM(I43:I50)</f>
        <v>5.3031968</v>
      </c>
      <c r="J51" s="187"/>
      <c r="K51" s="188">
        <f>SUM(K43:K50)</f>
        <v>0</v>
      </c>
      <c r="Q51" s="165">
        <v>4</v>
      </c>
      <c r="BC51" s="189">
        <f>SUM(BC43:BC50)</f>
        <v>0</v>
      </c>
      <c r="BD51" s="189">
        <f>SUM(BD43:BD50)</f>
        <v>0</v>
      </c>
      <c r="BE51" s="189">
        <f>SUM(BE43:BE50)</f>
        <v>0</v>
      </c>
      <c r="BF51" s="189">
        <f>SUM(BF43:BF50)</f>
        <v>0</v>
      </c>
      <c r="BG51" s="189">
        <f>SUM(BG43:BG50)</f>
        <v>0</v>
      </c>
    </row>
    <row r="52" spans="1:17" ht="12.75">
      <c r="A52" s="158" t="s">
        <v>69</v>
      </c>
      <c r="B52" s="159" t="s">
        <v>137</v>
      </c>
      <c r="C52" s="160" t="s">
        <v>138</v>
      </c>
      <c r="D52" s="161"/>
      <c r="E52" s="162"/>
      <c r="F52" s="162"/>
      <c r="G52" s="163"/>
      <c r="H52" s="164"/>
      <c r="I52" s="164"/>
      <c r="J52" s="164"/>
      <c r="K52" s="164"/>
      <c r="Q52" s="165">
        <v>1</v>
      </c>
    </row>
    <row r="53" spans="1:59" ht="12.75">
      <c r="A53" s="166">
        <v>20</v>
      </c>
      <c r="B53" s="167" t="s">
        <v>139</v>
      </c>
      <c r="C53" s="168" t="s">
        <v>140</v>
      </c>
      <c r="D53" s="169" t="s">
        <v>103</v>
      </c>
      <c r="E53" s="170">
        <v>226.95</v>
      </c>
      <c r="F53" s="170"/>
      <c r="G53" s="171">
        <f>E53*F53</f>
        <v>0</v>
      </c>
      <c r="H53" s="172">
        <v>4E-05</v>
      </c>
      <c r="I53" s="172">
        <f>E53*H53</f>
        <v>0.009078000000000001</v>
      </c>
      <c r="J53" s="172">
        <v>0</v>
      </c>
      <c r="K53" s="172">
        <f>E53*J53</f>
        <v>0</v>
      </c>
      <c r="Q53" s="165">
        <v>2</v>
      </c>
      <c r="AA53" s="138">
        <v>12</v>
      </c>
      <c r="AB53" s="138">
        <v>0</v>
      </c>
      <c r="AC53" s="138">
        <v>20</v>
      </c>
      <c r="BB53" s="138">
        <v>1</v>
      </c>
      <c r="BC53" s="138">
        <f>IF(BB53=1,G53,0)</f>
        <v>0</v>
      </c>
      <c r="BD53" s="138">
        <f>IF(BB53=2,G53,0)</f>
        <v>0</v>
      </c>
      <c r="BE53" s="138">
        <f>IF(BB53=3,G53,0)</f>
        <v>0</v>
      </c>
      <c r="BF53" s="138">
        <f>IF(BB53=4,G53,0)</f>
        <v>0</v>
      </c>
      <c r="BG53" s="138">
        <f>IF(BB53=5,G53,0)</f>
        <v>0</v>
      </c>
    </row>
    <row r="54" spans="1:17" ht="12.75">
      <c r="A54" s="173"/>
      <c r="B54" s="174"/>
      <c r="C54" s="175" t="s">
        <v>141</v>
      </c>
      <c r="D54" s="176"/>
      <c r="E54" s="177">
        <v>120.33</v>
      </c>
      <c r="F54" s="178"/>
      <c r="G54" s="179"/>
      <c r="H54" s="180"/>
      <c r="I54" s="180"/>
      <c r="J54" s="180"/>
      <c r="K54" s="180"/>
      <c r="M54" s="138" t="s">
        <v>141</v>
      </c>
      <c r="O54" s="181"/>
      <c r="Q54" s="165"/>
    </row>
    <row r="55" spans="1:17" ht="12.75">
      <c r="A55" s="173"/>
      <c r="B55" s="174"/>
      <c r="C55" s="175" t="s">
        <v>142</v>
      </c>
      <c r="D55" s="176"/>
      <c r="E55" s="177">
        <v>5.4</v>
      </c>
      <c r="F55" s="178"/>
      <c r="G55" s="179"/>
      <c r="H55" s="180"/>
      <c r="I55" s="180"/>
      <c r="J55" s="180"/>
      <c r="K55" s="180"/>
      <c r="M55" s="138" t="s">
        <v>142</v>
      </c>
      <c r="O55" s="181"/>
      <c r="Q55" s="165"/>
    </row>
    <row r="56" spans="1:17" ht="12.75">
      <c r="A56" s="173"/>
      <c r="B56" s="174"/>
      <c r="C56" s="175" t="s">
        <v>143</v>
      </c>
      <c r="D56" s="176"/>
      <c r="E56" s="177">
        <v>29.42</v>
      </c>
      <c r="F56" s="178"/>
      <c r="G56" s="179"/>
      <c r="H56" s="180"/>
      <c r="I56" s="180"/>
      <c r="J56" s="180"/>
      <c r="K56" s="180"/>
      <c r="M56" s="138" t="s">
        <v>143</v>
      </c>
      <c r="O56" s="181"/>
      <c r="Q56" s="165"/>
    </row>
    <row r="57" spans="1:17" ht="12.75">
      <c r="A57" s="173"/>
      <c r="B57" s="174"/>
      <c r="C57" s="175" t="s">
        <v>144</v>
      </c>
      <c r="D57" s="176"/>
      <c r="E57" s="177">
        <v>71.8</v>
      </c>
      <c r="F57" s="178"/>
      <c r="G57" s="179"/>
      <c r="H57" s="180"/>
      <c r="I57" s="180"/>
      <c r="J57" s="180"/>
      <c r="K57" s="180"/>
      <c r="M57" s="138" t="s">
        <v>144</v>
      </c>
      <c r="O57" s="181"/>
      <c r="Q57" s="165"/>
    </row>
    <row r="58" spans="1:59" ht="12.75">
      <c r="A58" s="166">
        <v>21</v>
      </c>
      <c r="B58" s="167" t="s">
        <v>145</v>
      </c>
      <c r="C58" s="168" t="s">
        <v>146</v>
      </c>
      <c r="D58" s="169" t="s">
        <v>147</v>
      </c>
      <c r="E58" s="170">
        <v>786.4</v>
      </c>
      <c r="F58" s="170"/>
      <c r="G58" s="171">
        <f>E58*F58</f>
        <v>0</v>
      </c>
      <c r="H58" s="172">
        <v>0.00433</v>
      </c>
      <c r="I58" s="172">
        <f>E58*H58</f>
        <v>3.4051119999999995</v>
      </c>
      <c r="J58" s="172">
        <v>0</v>
      </c>
      <c r="K58" s="172">
        <f>E58*J58</f>
        <v>0</v>
      </c>
      <c r="Q58" s="165">
        <v>2</v>
      </c>
      <c r="AA58" s="138">
        <v>12</v>
      </c>
      <c r="AB58" s="138">
        <v>0</v>
      </c>
      <c r="AC58" s="138">
        <v>21</v>
      </c>
      <c r="BB58" s="138">
        <v>1</v>
      </c>
      <c r="BC58" s="138">
        <f>IF(BB58=1,G58,0)</f>
        <v>0</v>
      </c>
      <c r="BD58" s="138">
        <f>IF(BB58=2,G58,0)</f>
        <v>0</v>
      </c>
      <c r="BE58" s="138">
        <f>IF(BB58=3,G58,0)</f>
        <v>0</v>
      </c>
      <c r="BF58" s="138">
        <f>IF(BB58=4,G58,0)</f>
        <v>0</v>
      </c>
      <c r="BG58" s="138">
        <f>IF(BB58=5,G58,0)</f>
        <v>0</v>
      </c>
    </row>
    <row r="59" spans="1:17" ht="12.75">
      <c r="A59" s="173"/>
      <c r="B59" s="174"/>
      <c r="C59" s="175" t="s">
        <v>148</v>
      </c>
      <c r="D59" s="176"/>
      <c r="E59" s="177">
        <v>624.8</v>
      </c>
      <c r="F59" s="178"/>
      <c r="G59" s="179"/>
      <c r="H59" s="180"/>
      <c r="I59" s="180"/>
      <c r="J59" s="180"/>
      <c r="K59" s="180"/>
      <c r="M59" s="138" t="s">
        <v>148</v>
      </c>
      <c r="O59" s="181"/>
      <c r="Q59" s="165"/>
    </row>
    <row r="60" spans="1:17" ht="12.75">
      <c r="A60" s="173"/>
      <c r="B60" s="174"/>
      <c r="C60" s="175" t="s">
        <v>149</v>
      </c>
      <c r="D60" s="176"/>
      <c r="E60" s="177">
        <v>32.4</v>
      </c>
      <c r="F60" s="178"/>
      <c r="G60" s="179"/>
      <c r="H60" s="180"/>
      <c r="I60" s="180"/>
      <c r="J60" s="180"/>
      <c r="K60" s="180"/>
      <c r="M60" s="138" t="s">
        <v>149</v>
      </c>
      <c r="O60" s="181"/>
      <c r="Q60" s="165"/>
    </row>
    <row r="61" spans="1:17" ht="12.75">
      <c r="A61" s="173"/>
      <c r="B61" s="174"/>
      <c r="C61" s="175" t="s">
        <v>150</v>
      </c>
      <c r="D61" s="176"/>
      <c r="E61" s="177">
        <v>129.2</v>
      </c>
      <c r="F61" s="178"/>
      <c r="G61" s="179"/>
      <c r="H61" s="180"/>
      <c r="I61" s="180"/>
      <c r="J61" s="180"/>
      <c r="K61" s="180"/>
      <c r="M61" s="138" t="s">
        <v>150</v>
      </c>
      <c r="O61" s="181"/>
      <c r="Q61" s="165"/>
    </row>
    <row r="62" spans="1:59" ht="25.5">
      <c r="A62" s="166">
        <v>22</v>
      </c>
      <c r="B62" s="167" t="s">
        <v>151</v>
      </c>
      <c r="C62" s="168" t="s">
        <v>152</v>
      </c>
      <c r="D62" s="169" t="s">
        <v>103</v>
      </c>
      <c r="E62" s="170">
        <v>113.89</v>
      </c>
      <c r="F62" s="170"/>
      <c r="G62" s="171">
        <f>E62*F62</f>
        <v>0</v>
      </c>
      <c r="H62" s="172">
        <v>0.03649</v>
      </c>
      <c r="I62" s="172">
        <f>E62*H62</f>
        <v>4.1558461</v>
      </c>
      <c r="J62" s="172">
        <v>0</v>
      </c>
      <c r="K62" s="172">
        <f>E62*J62</f>
        <v>0</v>
      </c>
      <c r="Q62" s="165">
        <v>2</v>
      </c>
      <c r="AA62" s="138">
        <v>12</v>
      </c>
      <c r="AB62" s="138">
        <v>0</v>
      </c>
      <c r="AC62" s="138">
        <v>22</v>
      </c>
      <c r="BB62" s="138">
        <v>1</v>
      </c>
      <c r="BC62" s="138">
        <f>IF(BB62=1,G62,0)</f>
        <v>0</v>
      </c>
      <c r="BD62" s="138">
        <f>IF(BB62=2,G62,0)</f>
        <v>0</v>
      </c>
      <c r="BE62" s="138">
        <f>IF(BB62=3,G62,0)</f>
        <v>0</v>
      </c>
      <c r="BF62" s="138">
        <f>IF(BB62=4,G62,0)</f>
        <v>0</v>
      </c>
      <c r="BG62" s="138">
        <f>IF(BB62=5,G62,0)</f>
        <v>0</v>
      </c>
    </row>
    <row r="63" spans="1:17" ht="12.75">
      <c r="A63" s="173"/>
      <c r="B63" s="174"/>
      <c r="C63" s="175" t="s">
        <v>153</v>
      </c>
      <c r="D63" s="176"/>
      <c r="E63" s="177">
        <v>46.86</v>
      </c>
      <c r="F63" s="178"/>
      <c r="G63" s="179"/>
      <c r="H63" s="180"/>
      <c r="I63" s="180"/>
      <c r="J63" s="180"/>
      <c r="K63" s="180"/>
      <c r="M63" s="138" t="s">
        <v>153</v>
      </c>
      <c r="O63" s="181"/>
      <c r="Q63" s="165"/>
    </row>
    <row r="64" spans="1:17" ht="12.75">
      <c r="A64" s="173"/>
      <c r="B64" s="174"/>
      <c r="C64" s="175" t="s">
        <v>154</v>
      </c>
      <c r="D64" s="176"/>
      <c r="E64" s="177">
        <v>2.43</v>
      </c>
      <c r="F64" s="178"/>
      <c r="G64" s="179"/>
      <c r="H64" s="180"/>
      <c r="I64" s="180"/>
      <c r="J64" s="180"/>
      <c r="K64" s="180"/>
      <c r="M64" s="138" t="s">
        <v>154</v>
      </c>
      <c r="O64" s="181"/>
      <c r="Q64" s="165"/>
    </row>
    <row r="65" spans="1:17" ht="12.75">
      <c r="A65" s="173"/>
      <c r="B65" s="174"/>
      <c r="C65" s="175" t="s">
        <v>155</v>
      </c>
      <c r="D65" s="176"/>
      <c r="E65" s="177">
        <v>64.6</v>
      </c>
      <c r="F65" s="178"/>
      <c r="G65" s="179"/>
      <c r="H65" s="180"/>
      <c r="I65" s="180"/>
      <c r="J65" s="180"/>
      <c r="K65" s="180"/>
      <c r="M65" s="138" t="s">
        <v>155</v>
      </c>
      <c r="O65" s="181"/>
      <c r="Q65" s="165"/>
    </row>
    <row r="66" spans="1:59" ht="12.75">
      <c r="A66" s="166">
        <v>23</v>
      </c>
      <c r="B66" s="167" t="s">
        <v>156</v>
      </c>
      <c r="C66" s="168" t="s">
        <v>157</v>
      </c>
      <c r="D66" s="169" t="s">
        <v>103</v>
      </c>
      <c r="E66" s="170">
        <v>40</v>
      </c>
      <c r="F66" s="170"/>
      <c r="G66" s="171">
        <f>E66*F66</f>
        <v>0</v>
      </c>
      <c r="H66" s="172">
        <v>0.003</v>
      </c>
      <c r="I66" s="172">
        <f>E66*H66</f>
        <v>0.12</v>
      </c>
      <c r="J66" s="172">
        <v>0</v>
      </c>
      <c r="K66" s="172">
        <f>E66*J66</f>
        <v>0</v>
      </c>
      <c r="Q66" s="165">
        <v>2</v>
      </c>
      <c r="AA66" s="138">
        <v>12</v>
      </c>
      <c r="AB66" s="138">
        <v>0</v>
      </c>
      <c r="AC66" s="138">
        <v>23</v>
      </c>
      <c r="BB66" s="138">
        <v>1</v>
      </c>
      <c r="BC66" s="138">
        <f>IF(BB66=1,G66,0)</f>
        <v>0</v>
      </c>
      <c r="BD66" s="138">
        <f>IF(BB66=2,G66,0)</f>
        <v>0</v>
      </c>
      <c r="BE66" s="138">
        <f>IF(BB66=3,G66,0)</f>
        <v>0</v>
      </c>
      <c r="BF66" s="138">
        <f>IF(BB66=4,G66,0)</f>
        <v>0</v>
      </c>
      <c r="BG66" s="138">
        <f>IF(BB66=5,G66,0)</f>
        <v>0</v>
      </c>
    </row>
    <row r="67" spans="1:17" ht="12.75">
      <c r="A67" s="173"/>
      <c r="B67" s="174"/>
      <c r="C67" s="175" t="s">
        <v>158</v>
      </c>
      <c r="D67" s="176"/>
      <c r="E67" s="177">
        <v>40</v>
      </c>
      <c r="F67" s="178"/>
      <c r="G67" s="179"/>
      <c r="H67" s="180"/>
      <c r="I67" s="180"/>
      <c r="J67" s="180"/>
      <c r="K67" s="180"/>
      <c r="M67" s="138" t="s">
        <v>158</v>
      </c>
      <c r="O67" s="181"/>
      <c r="Q67" s="165"/>
    </row>
    <row r="68" spans="1:59" ht="12.75">
      <c r="A68" s="166">
        <v>24</v>
      </c>
      <c r="B68" s="167" t="s">
        <v>159</v>
      </c>
      <c r="C68" s="168" t="s">
        <v>160</v>
      </c>
      <c r="D68" s="169" t="s">
        <v>103</v>
      </c>
      <c r="E68" s="170">
        <v>22.695</v>
      </c>
      <c r="F68" s="170"/>
      <c r="G68" s="171">
        <f>E68*F68</f>
        <v>0</v>
      </c>
      <c r="H68" s="172">
        <v>0.04766</v>
      </c>
      <c r="I68" s="172">
        <f>E68*H68</f>
        <v>1.0816437</v>
      </c>
      <c r="J68" s="172">
        <v>0</v>
      </c>
      <c r="K68" s="172">
        <f>E68*J68</f>
        <v>0</v>
      </c>
      <c r="Q68" s="165">
        <v>2</v>
      </c>
      <c r="AA68" s="138">
        <v>12</v>
      </c>
      <c r="AB68" s="138">
        <v>0</v>
      </c>
      <c r="AC68" s="138">
        <v>24</v>
      </c>
      <c r="BB68" s="138">
        <v>1</v>
      </c>
      <c r="BC68" s="138">
        <f>IF(BB68=1,G68,0)</f>
        <v>0</v>
      </c>
      <c r="BD68" s="138">
        <f>IF(BB68=2,G68,0)</f>
        <v>0</v>
      </c>
      <c r="BE68" s="138">
        <f>IF(BB68=3,G68,0)</f>
        <v>0</v>
      </c>
      <c r="BF68" s="138">
        <f>IF(BB68=4,G68,0)</f>
        <v>0</v>
      </c>
      <c r="BG68" s="138">
        <f>IF(BB68=5,G68,0)</f>
        <v>0</v>
      </c>
    </row>
    <row r="69" spans="1:17" ht="12.75">
      <c r="A69" s="173"/>
      <c r="B69" s="174"/>
      <c r="C69" s="175" t="s">
        <v>161</v>
      </c>
      <c r="D69" s="176"/>
      <c r="E69" s="177">
        <v>22.695</v>
      </c>
      <c r="F69" s="178"/>
      <c r="G69" s="179"/>
      <c r="H69" s="180"/>
      <c r="I69" s="180"/>
      <c r="J69" s="180"/>
      <c r="K69" s="180"/>
      <c r="M69" s="138" t="s">
        <v>161</v>
      </c>
      <c r="O69" s="181"/>
      <c r="Q69" s="165"/>
    </row>
    <row r="70" spans="1:59" ht="12.75">
      <c r="A70" s="166">
        <v>25</v>
      </c>
      <c r="B70" s="167" t="s">
        <v>162</v>
      </c>
      <c r="C70" s="168" t="s">
        <v>163</v>
      </c>
      <c r="D70" s="169" t="s">
        <v>147</v>
      </c>
      <c r="E70" s="170">
        <v>310.08</v>
      </c>
      <c r="F70" s="170"/>
      <c r="G70" s="171">
        <f>E70*F70</f>
        <v>0</v>
      </c>
      <c r="H70" s="172">
        <v>0.00431</v>
      </c>
      <c r="I70" s="172">
        <f>E70*H70</f>
        <v>1.3364447999999998</v>
      </c>
      <c r="J70" s="172">
        <v>0</v>
      </c>
      <c r="K70" s="172">
        <f>E70*J70</f>
        <v>0</v>
      </c>
      <c r="Q70" s="165">
        <v>2</v>
      </c>
      <c r="AA70" s="138">
        <v>12</v>
      </c>
      <c r="AB70" s="138">
        <v>0</v>
      </c>
      <c r="AC70" s="138">
        <v>25</v>
      </c>
      <c r="BB70" s="138">
        <v>1</v>
      </c>
      <c r="BC70" s="138">
        <f>IF(BB70=1,G70,0)</f>
        <v>0</v>
      </c>
      <c r="BD70" s="138">
        <f>IF(BB70=2,G70,0)</f>
        <v>0</v>
      </c>
      <c r="BE70" s="138">
        <f>IF(BB70=3,G70,0)</f>
        <v>0</v>
      </c>
      <c r="BF70" s="138">
        <f>IF(BB70=4,G70,0)</f>
        <v>0</v>
      </c>
      <c r="BG70" s="138">
        <f>IF(BB70=5,G70,0)</f>
        <v>0</v>
      </c>
    </row>
    <row r="71" spans="1:17" ht="12.75">
      <c r="A71" s="173"/>
      <c r="B71" s="174"/>
      <c r="C71" s="175" t="s">
        <v>164</v>
      </c>
      <c r="D71" s="176"/>
      <c r="E71" s="177">
        <v>310.08</v>
      </c>
      <c r="F71" s="178"/>
      <c r="G71" s="179"/>
      <c r="H71" s="180"/>
      <c r="I71" s="180"/>
      <c r="J71" s="180"/>
      <c r="K71" s="180"/>
      <c r="M71" s="138" t="s">
        <v>164</v>
      </c>
      <c r="O71" s="181"/>
      <c r="Q71" s="165"/>
    </row>
    <row r="72" spans="1:59" ht="12.75">
      <c r="A72" s="182"/>
      <c r="B72" s="183" t="s">
        <v>72</v>
      </c>
      <c r="C72" s="184" t="str">
        <f>CONCATENATE(B52," ",C52)</f>
        <v>61 Upravy povrchů vnitřní</v>
      </c>
      <c r="D72" s="182"/>
      <c r="E72" s="185"/>
      <c r="F72" s="185"/>
      <c r="G72" s="186">
        <f>SUM(G52:G71)</f>
        <v>0</v>
      </c>
      <c r="H72" s="187"/>
      <c r="I72" s="188">
        <f>SUM(I52:I71)</f>
        <v>10.1081246</v>
      </c>
      <c r="J72" s="187"/>
      <c r="K72" s="188">
        <f>SUM(K52:K71)</f>
        <v>0</v>
      </c>
      <c r="Q72" s="165">
        <v>4</v>
      </c>
      <c r="BC72" s="189">
        <f>SUM(BC52:BC71)</f>
        <v>0</v>
      </c>
      <c r="BD72" s="189">
        <f>SUM(BD52:BD71)</f>
        <v>0</v>
      </c>
      <c r="BE72" s="189">
        <f>SUM(BE52:BE71)</f>
        <v>0</v>
      </c>
      <c r="BF72" s="189">
        <f>SUM(BF52:BF71)</f>
        <v>0</v>
      </c>
      <c r="BG72" s="189">
        <f>SUM(BG52:BG71)</f>
        <v>0</v>
      </c>
    </row>
    <row r="73" spans="1:17" ht="12.75">
      <c r="A73" s="158" t="s">
        <v>69</v>
      </c>
      <c r="B73" s="159" t="s">
        <v>165</v>
      </c>
      <c r="C73" s="160" t="s">
        <v>166</v>
      </c>
      <c r="D73" s="161"/>
      <c r="E73" s="162"/>
      <c r="F73" s="162"/>
      <c r="G73" s="163"/>
      <c r="H73" s="164"/>
      <c r="I73" s="164"/>
      <c r="J73" s="164"/>
      <c r="K73" s="164"/>
      <c r="Q73" s="165">
        <v>1</v>
      </c>
    </row>
    <row r="74" spans="1:59" ht="12.75">
      <c r="A74" s="166">
        <v>26</v>
      </c>
      <c r="B74" s="167" t="s">
        <v>167</v>
      </c>
      <c r="C74" s="168" t="s">
        <v>168</v>
      </c>
      <c r="D74" s="169" t="s">
        <v>103</v>
      </c>
      <c r="E74" s="170">
        <v>155.15</v>
      </c>
      <c r="F74" s="170"/>
      <c r="G74" s="171">
        <f>E74*F74</f>
        <v>0</v>
      </c>
      <c r="H74" s="172">
        <v>4E-05</v>
      </c>
      <c r="I74" s="172">
        <f>E74*H74</f>
        <v>0.006206000000000001</v>
      </c>
      <c r="J74" s="172">
        <v>0</v>
      </c>
      <c r="K74" s="172">
        <f>E74*J74</f>
        <v>0</v>
      </c>
      <c r="Q74" s="165">
        <v>2</v>
      </c>
      <c r="AA74" s="138">
        <v>12</v>
      </c>
      <c r="AB74" s="138">
        <v>0</v>
      </c>
      <c r="AC74" s="138">
        <v>26</v>
      </c>
      <c r="BB74" s="138">
        <v>1</v>
      </c>
      <c r="BC74" s="138">
        <f>IF(BB74=1,G74,0)</f>
        <v>0</v>
      </c>
      <c r="BD74" s="138">
        <f>IF(BB74=2,G74,0)</f>
        <v>0</v>
      </c>
      <c r="BE74" s="138">
        <f>IF(BB74=3,G74,0)</f>
        <v>0</v>
      </c>
      <c r="BF74" s="138">
        <f>IF(BB74=4,G74,0)</f>
        <v>0</v>
      </c>
      <c r="BG74" s="138">
        <f>IF(BB74=5,G74,0)</f>
        <v>0</v>
      </c>
    </row>
    <row r="75" spans="1:17" ht="12.75">
      <c r="A75" s="173"/>
      <c r="B75" s="174"/>
      <c r="C75" s="175" t="s">
        <v>169</v>
      </c>
      <c r="D75" s="176"/>
      <c r="E75" s="177">
        <v>125.73</v>
      </c>
      <c r="F75" s="178"/>
      <c r="G75" s="179"/>
      <c r="H75" s="180"/>
      <c r="I75" s="180"/>
      <c r="J75" s="180"/>
      <c r="K75" s="180"/>
      <c r="M75" s="138" t="s">
        <v>169</v>
      </c>
      <c r="O75" s="181"/>
      <c r="Q75" s="165"/>
    </row>
    <row r="76" spans="1:17" ht="12.75">
      <c r="A76" s="173"/>
      <c r="B76" s="174"/>
      <c r="C76" s="175" t="s">
        <v>143</v>
      </c>
      <c r="D76" s="176"/>
      <c r="E76" s="177">
        <v>29.42</v>
      </c>
      <c r="F76" s="178"/>
      <c r="G76" s="179"/>
      <c r="H76" s="180"/>
      <c r="I76" s="180"/>
      <c r="J76" s="180"/>
      <c r="K76" s="180"/>
      <c r="M76" s="138" t="s">
        <v>143</v>
      </c>
      <c r="O76" s="181"/>
      <c r="Q76" s="165"/>
    </row>
    <row r="77" spans="1:59" ht="25.5">
      <c r="A77" s="166">
        <v>27</v>
      </c>
      <c r="B77" s="167" t="s">
        <v>170</v>
      </c>
      <c r="C77" s="168" t="s">
        <v>171</v>
      </c>
      <c r="D77" s="169" t="s">
        <v>103</v>
      </c>
      <c r="E77" s="170">
        <v>523.1008</v>
      </c>
      <c r="F77" s="170"/>
      <c r="G77" s="171">
        <f>E77*F77</f>
        <v>0</v>
      </c>
      <c r="H77" s="172">
        <v>0.00367</v>
      </c>
      <c r="I77" s="172">
        <f>E77*H77</f>
        <v>1.9197799360000003</v>
      </c>
      <c r="J77" s="172">
        <v>0</v>
      </c>
      <c r="K77" s="172">
        <f>E77*J77</f>
        <v>0</v>
      </c>
      <c r="Q77" s="165">
        <v>2</v>
      </c>
      <c r="AA77" s="138">
        <v>12</v>
      </c>
      <c r="AB77" s="138">
        <v>0</v>
      </c>
      <c r="AC77" s="138">
        <v>27</v>
      </c>
      <c r="BB77" s="138">
        <v>1</v>
      </c>
      <c r="BC77" s="138">
        <f>IF(BB77=1,G77,0)</f>
        <v>0</v>
      </c>
      <c r="BD77" s="138">
        <f>IF(BB77=2,G77,0)</f>
        <v>0</v>
      </c>
      <c r="BE77" s="138">
        <f>IF(BB77=3,G77,0)</f>
        <v>0</v>
      </c>
      <c r="BF77" s="138">
        <f>IF(BB77=4,G77,0)</f>
        <v>0</v>
      </c>
      <c r="BG77" s="138">
        <f>IF(BB77=5,G77,0)</f>
        <v>0</v>
      </c>
    </row>
    <row r="78" spans="1:17" ht="12.75">
      <c r="A78" s="173"/>
      <c r="B78" s="174"/>
      <c r="C78" s="175" t="s">
        <v>172</v>
      </c>
      <c r="D78" s="176"/>
      <c r="E78" s="177">
        <v>523.1008</v>
      </c>
      <c r="F78" s="178"/>
      <c r="G78" s="179"/>
      <c r="H78" s="180"/>
      <c r="I78" s="180"/>
      <c r="J78" s="180"/>
      <c r="K78" s="180"/>
      <c r="M78" s="138" t="s">
        <v>172</v>
      </c>
      <c r="O78" s="181"/>
      <c r="Q78" s="165"/>
    </row>
    <row r="79" spans="1:59" ht="25.5">
      <c r="A79" s="166">
        <v>28</v>
      </c>
      <c r="B79" s="167" t="s">
        <v>173</v>
      </c>
      <c r="C79" s="168" t="s">
        <v>174</v>
      </c>
      <c r="D79" s="169" t="s">
        <v>103</v>
      </c>
      <c r="E79" s="170">
        <v>80.84</v>
      </c>
      <c r="F79" s="170"/>
      <c r="G79" s="171">
        <f>E79*F79</f>
        <v>0</v>
      </c>
      <c r="H79" s="172">
        <v>0.01263</v>
      </c>
      <c r="I79" s="172">
        <f>E79*H79</f>
        <v>1.0210092000000002</v>
      </c>
      <c r="J79" s="172">
        <v>0</v>
      </c>
      <c r="K79" s="172">
        <f>E79*J79</f>
        <v>0</v>
      </c>
      <c r="Q79" s="165">
        <v>2</v>
      </c>
      <c r="AA79" s="138">
        <v>12</v>
      </c>
      <c r="AB79" s="138">
        <v>0</v>
      </c>
      <c r="AC79" s="138">
        <v>28</v>
      </c>
      <c r="BB79" s="138">
        <v>1</v>
      </c>
      <c r="BC79" s="138">
        <f>IF(BB79=1,G79,0)</f>
        <v>0</v>
      </c>
      <c r="BD79" s="138">
        <f>IF(BB79=2,G79,0)</f>
        <v>0</v>
      </c>
      <c r="BE79" s="138">
        <f>IF(BB79=3,G79,0)</f>
        <v>0</v>
      </c>
      <c r="BF79" s="138">
        <f>IF(BB79=4,G79,0)</f>
        <v>0</v>
      </c>
      <c r="BG79" s="138">
        <f>IF(BB79=5,G79,0)</f>
        <v>0</v>
      </c>
    </row>
    <row r="80" spans="1:17" ht="12.75">
      <c r="A80" s="173"/>
      <c r="B80" s="174"/>
      <c r="C80" s="175" t="s">
        <v>175</v>
      </c>
      <c r="D80" s="176"/>
      <c r="E80" s="177">
        <v>65.72</v>
      </c>
      <c r="F80" s="178"/>
      <c r="G80" s="179"/>
      <c r="H80" s="180"/>
      <c r="I80" s="180"/>
      <c r="J80" s="180"/>
      <c r="K80" s="180"/>
      <c r="M80" s="138" t="s">
        <v>175</v>
      </c>
      <c r="O80" s="181"/>
      <c r="Q80" s="165"/>
    </row>
    <row r="81" spans="1:17" ht="12.75">
      <c r="A81" s="173"/>
      <c r="B81" s="174"/>
      <c r="C81" s="175" t="s">
        <v>176</v>
      </c>
      <c r="D81" s="176"/>
      <c r="E81" s="177">
        <v>15.12</v>
      </c>
      <c r="F81" s="178"/>
      <c r="G81" s="179"/>
      <c r="H81" s="180"/>
      <c r="I81" s="180"/>
      <c r="J81" s="180"/>
      <c r="K81" s="180"/>
      <c r="M81" s="138" t="s">
        <v>176</v>
      </c>
      <c r="O81" s="181"/>
      <c r="Q81" s="165"/>
    </row>
    <row r="82" spans="1:59" ht="25.5">
      <c r="A82" s="166">
        <v>29</v>
      </c>
      <c r="B82" s="167" t="s">
        <v>177</v>
      </c>
      <c r="C82" s="168" t="s">
        <v>178</v>
      </c>
      <c r="D82" s="169" t="s">
        <v>103</v>
      </c>
      <c r="E82" s="170">
        <v>83.3745</v>
      </c>
      <c r="F82" s="170"/>
      <c r="G82" s="171">
        <f>E82*F82</f>
        <v>0</v>
      </c>
      <c r="H82" s="172">
        <v>0.01299</v>
      </c>
      <c r="I82" s="172">
        <f>E82*H82</f>
        <v>1.083034755</v>
      </c>
      <c r="J82" s="172">
        <v>0</v>
      </c>
      <c r="K82" s="172">
        <f>E82*J82</f>
        <v>0</v>
      </c>
      <c r="Q82" s="165">
        <v>2</v>
      </c>
      <c r="AA82" s="138">
        <v>12</v>
      </c>
      <c r="AB82" s="138">
        <v>0</v>
      </c>
      <c r="AC82" s="138">
        <v>29</v>
      </c>
      <c r="BB82" s="138">
        <v>1</v>
      </c>
      <c r="BC82" s="138">
        <f>IF(BB82=1,G82,0)</f>
        <v>0</v>
      </c>
      <c r="BD82" s="138">
        <f>IF(BB82=2,G82,0)</f>
        <v>0</v>
      </c>
      <c r="BE82" s="138">
        <f>IF(BB82=3,G82,0)</f>
        <v>0</v>
      </c>
      <c r="BF82" s="138">
        <f>IF(BB82=4,G82,0)</f>
        <v>0</v>
      </c>
      <c r="BG82" s="138">
        <f>IF(BB82=5,G82,0)</f>
        <v>0</v>
      </c>
    </row>
    <row r="83" spans="1:17" ht="12.75">
      <c r="A83" s="173"/>
      <c r="B83" s="174"/>
      <c r="C83" s="175" t="s">
        <v>179</v>
      </c>
      <c r="D83" s="176"/>
      <c r="E83" s="177">
        <v>83.3745</v>
      </c>
      <c r="F83" s="178"/>
      <c r="G83" s="179"/>
      <c r="H83" s="180"/>
      <c r="I83" s="180"/>
      <c r="J83" s="180"/>
      <c r="K83" s="180"/>
      <c r="M83" s="138" t="s">
        <v>179</v>
      </c>
      <c r="O83" s="181"/>
      <c r="Q83" s="165"/>
    </row>
    <row r="84" spans="1:59" ht="25.5">
      <c r="A84" s="166">
        <v>30</v>
      </c>
      <c r="B84" s="167" t="s">
        <v>180</v>
      </c>
      <c r="C84" s="168" t="s">
        <v>181</v>
      </c>
      <c r="D84" s="169" t="s">
        <v>103</v>
      </c>
      <c r="E84" s="170">
        <v>439.7263</v>
      </c>
      <c r="F84" s="170"/>
      <c r="G84" s="171">
        <f>E84*F84</f>
        <v>0</v>
      </c>
      <c r="H84" s="172">
        <v>0.01406</v>
      </c>
      <c r="I84" s="172">
        <f>E84*H84</f>
        <v>6.182551778</v>
      </c>
      <c r="J84" s="172">
        <v>0</v>
      </c>
      <c r="K84" s="172">
        <f>E84*J84</f>
        <v>0</v>
      </c>
      <c r="Q84" s="165">
        <v>2</v>
      </c>
      <c r="AA84" s="138">
        <v>12</v>
      </c>
      <c r="AB84" s="138">
        <v>0</v>
      </c>
      <c r="AC84" s="138">
        <v>30</v>
      </c>
      <c r="BB84" s="138">
        <v>1</v>
      </c>
      <c r="BC84" s="138">
        <f>IF(BB84=1,G84,0)</f>
        <v>0</v>
      </c>
      <c r="BD84" s="138">
        <f>IF(BB84=2,G84,0)</f>
        <v>0</v>
      </c>
      <c r="BE84" s="138">
        <f>IF(BB84=3,G84,0)</f>
        <v>0</v>
      </c>
      <c r="BF84" s="138">
        <f>IF(BB84=4,G84,0)</f>
        <v>0</v>
      </c>
      <c r="BG84" s="138">
        <f>IF(BB84=5,G84,0)</f>
        <v>0</v>
      </c>
    </row>
    <row r="85" spans="1:17" ht="12.75">
      <c r="A85" s="173"/>
      <c r="B85" s="174"/>
      <c r="C85" s="175" t="s">
        <v>182</v>
      </c>
      <c r="D85" s="176"/>
      <c r="E85" s="177">
        <v>224.2015</v>
      </c>
      <c r="F85" s="178"/>
      <c r="G85" s="179"/>
      <c r="H85" s="180"/>
      <c r="I85" s="180"/>
      <c r="J85" s="180"/>
      <c r="K85" s="180"/>
      <c r="M85" s="138" t="s">
        <v>182</v>
      </c>
      <c r="O85" s="181"/>
      <c r="Q85" s="165"/>
    </row>
    <row r="86" spans="1:17" ht="12.75">
      <c r="A86" s="173"/>
      <c r="B86" s="174"/>
      <c r="C86" s="175" t="s">
        <v>183</v>
      </c>
      <c r="D86" s="176"/>
      <c r="E86" s="177">
        <v>209.539</v>
      </c>
      <c r="F86" s="178"/>
      <c r="G86" s="179"/>
      <c r="H86" s="180"/>
      <c r="I86" s="180"/>
      <c r="J86" s="180"/>
      <c r="K86" s="180"/>
      <c r="M86" s="138" t="s">
        <v>183</v>
      </c>
      <c r="O86" s="181"/>
      <c r="Q86" s="165"/>
    </row>
    <row r="87" spans="1:17" ht="12.75">
      <c r="A87" s="173"/>
      <c r="B87" s="174"/>
      <c r="C87" s="175" t="s">
        <v>184</v>
      </c>
      <c r="D87" s="176"/>
      <c r="E87" s="177">
        <v>5.9858</v>
      </c>
      <c r="F87" s="178"/>
      <c r="G87" s="179"/>
      <c r="H87" s="180"/>
      <c r="I87" s="180"/>
      <c r="J87" s="180"/>
      <c r="K87" s="180"/>
      <c r="M87" s="138" t="s">
        <v>184</v>
      </c>
      <c r="O87" s="181"/>
      <c r="Q87" s="165"/>
    </row>
    <row r="88" spans="1:59" ht="12.75">
      <c r="A88" s="166">
        <v>31</v>
      </c>
      <c r="B88" s="167" t="s">
        <v>185</v>
      </c>
      <c r="C88" s="168" t="s">
        <v>186</v>
      </c>
      <c r="D88" s="169" t="s">
        <v>147</v>
      </c>
      <c r="E88" s="170">
        <v>145.85</v>
      </c>
      <c r="F88" s="170"/>
      <c r="G88" s="171">
        <f>E88*F88</f>
        <v>0</v>
      </c>
      <c r="H88" s="172">
        <v>0.00085</v>
      </c>
      <c r="I88" s="172">
        <f>E88*H88</f>
        <v>0.12397249999999999</v>
      </c>
      <c r="J88" s="172">
        <v>0</v>
      </c>
      <c r="K88" s="172">
        <f>E88*J88</f>
        <v>0</v>
      </c>
      <c r="Q88" s="165">
        <v>2</v>
      </c>
      <c r="AA88" s="138">
        <v>12</v>
      </c>
      <c r="AB88" s="138">
        <v>0</v>
      </c>
      <c r="AC88" s="138">
        <v>31</v>
      </c>
      <c r="BB88" s="138">
        <v>1</v>
      </c>
      <c r="BC88" s="138">
        <f>IF(BB88=1,G88,0)</f>
        <v>0</v>
      </c>
      <c r="BD88" s="138">
        <f>IF(BB88=2,G88,0)</f>
        <v>0</v>
      </c>
      <c r="BE88" s="138">
        <f>IF(BB88=3,G88,0)</f>
        <v>0</v>
      </c>
      <c r="BF88" s="138">
        <f>IF(BB88=4,G88,0)</f>
        <v>0</v>
      </c>
      <c r="BG88" s="138">
        <f>IF(BB88=5,G88,0)</f>
        <v>0</v>
      </c>
    </row>
    <row r="89" spans="1:59" ht="12.75">
      <c r="A89" s="166">
        <v>32</v>
      </c>
      <c r="B89" s="167" t="s">
        <v>187</v>
      </c>
      <c r="C89" s="168" t="s">
        <v>188</v>
      </c>
      <c r="D89" s="169" t="s">
        <v>147</v>
      </c>
      <c r="E89" s="170">
        <v>13.75</v>
      </c>
      <c r="F89" s="170"/>
      <c r="G89" s="171">
        <f>E89*F89</f>
        <v>0</v>
      </c>
      <c r="H89" s="172">
        <v>0.00064</v>
      </c>
      <c r="I89" s="172">
        <f>E89*H89</f>
        <v>0.0088</v>
      </c>
      <c r="J89" s="172">
        <v>0</v>
      </c>
      <c r="K89" s="172">
        <f>E89*J89</f>
        <v>0</v>
      </c>
      <c r="Q89" s="165">
        <v>2</v>
      </c>
      <c r="AA89" s="138">
        <v>12</v>
      </c>
      <c r="AB89" s="138">
        <v>0</v>
      </c>
      <c r="AC89" s="138">
        <v>32</v>
      </c>
      <c r="BB89" s="138">
        <v>1</v>
      </c>
      <c r="BC89" s="138">
        <f>IF(BB89=1,G89,0)</f>
        <v>0</v>
      </c>
      <c r="BD89" s="138">
        <f>IF(BB89=2,G89,0)</f>
        <v>0</v>
      </c>
      <c r="BE89" s="138">
        <f>IF(BB89=3,G89,0)</f>
        <v>0</v>
      </c>
      <c r="BF89" s="138">
        <f>IF(BB89=4,G89,0)</f>
        <v>0</v>
      </c>
      <c r="BG89" s="138">
        <f>IF(BB89=5,G89,0)</f>
        <v>0</v>
      </c>
    </row>
    <row r="90" spans="1:59" ht="12.75">
      <c r="A90" s="166">
        <v>33</v>
      </c>
      <c r="B90" s="167" t="s">
        <v>189</v>
      </c>
      <c r="C90" s="168" t="s">
        <v>190</v>
      </c>
      <c r="D90" s="169" t="s">
        <v>103</v>
      </c>
      <c r="E90" s="170">
        <v>74.3</v>
      </c>
      <c r="F90" s="170"/>
      <c r="G90" s="171">
        <f>E90*F90</f>
        <v>0</v>
      </c>
      <c r="H90" s="172">
        <v>0.00807</v>
      </c>
      <c r="I90" s="172">
        <f>E90*H90</f>
        <v>0.599601</v>
      </c>
      <c r="J90" s="172">
        <v>0</v>
      </c>
      <c r="K90" s="172">
        <f>E90*J90</f>
        <v>0</v>
      </c>
      <c r="Q90" s="165">
        <v>2</v>
      </c>
      <c r="AA90" s="138">
        <v>12</v>
      </c>
      <c r="AB90" s="138">
        <v>0</v>
      </c>
      <c r="AC90" s="138">
        <v>33</v>
      </c>
      <c r="BB90" s="138">
        <v>1</v>
      </c>
      <c r="BC90" s="138">
        <f>IF(BB90=1,G90,0)</f>
        <v>0</v>
      </c>
      <c r="BD90" s="138">
        <f>IF(BB90=2,G90,0)</f>
        <v>0</v>
      </c>
      <c r="BE90" s="138">
        <f>IF(BB90=3,G90,0)</f>
        <v>0</v>
      </c>
      <c r="BF90" s="138">
        <f>IF(BB90=4,G90,0)</f>
        <v>0</v>
      </c>
      <c r="BG90" s="138">
        <f>IF(BB90=5,G90,0)</f>
        <v>0</v>
      </c>
    </row>
    <row r="91" spans="1:17" ht="12.75">
      <c r="A91" s="173"/>
      <c r="B91" s="174"/>
      <c r="C91" s="175" t="s">
        <v>191</v>
      </c>
      <c r="D91" s="176"/>
      <c r="E91" s="177">
        <v>74.3</v>
      </c>
      <c r="F91" s="178"/>
      <c r="G91" s="179"/>
      <c r="H91" s="180"/>
      <c r="I91" s="180"/>
      <c r="J91" s="180"/>
      <c r="K91" s="180"/>
      <c r="M91" s="138" t="s">
        <v>191</v>
      </c>
      <c r="O91" s="181"/>
      <c r="Q91" s="165"/>
    </row>
    <row r="92" spans="1:59" ht="25.5">
      <c r="A92" s="166">
        <v>34</v>
      </c>
      <c r="B92" s="167" t="s">
        <v>192</v>
      </c>
      <c r="C92" s="168" t="s">
        <v>193</v>
      </c>
      <c r="D92" s="169" t="s">
        <v>103</v>
      </c>
      <c r="E92" s="170">
        <v>74.3</v>
      </c>
      <c r="F92" s="170"/>
      <c r="G92" s="171">
        <f>E92*F92</f>
        <v>0</v>
      </c>
      <c r="H92" s="172">
        <v>0.00618</v>
      </c>
      <c r="I92" s="172">
        <f>E92*H92</f>
        <v>0.45917399999999997</v>
      </c>
      <c r="J92" s="172">
        <v>0</v>
      </c>
      <c r="K92" s="172">
        <f>E92*J92</f>
        <v>0</v>
      </c>
      <c r="Q92" s="165">
        <v>2</v>
      </c>
      <c r="AA92" s="138">
        <v>12</v>
      </c>
      <c r="AB92" s="138">
        <v>0</v>
      </c>
      <c r="AC92" s="138">
        <v>34</v>
      </c>
      <c r="BB92" s="138">
        <v>1</v>
      </c>
      <c r="BC92" s="138">
        <f>IF(BB92=1,G92,0)</f>
        <v>0</v>
      </c>
      <c r="BD92" s="138">
        <f>IF(BB92=2,G92,0)</f>
        <v>0</v>
      </c>
      <c r="BE92" s="138">
        <f>IF(BB92=3,G92,0)</f>
        <v>0</v>
      </c>
      <c r="BF92" s="138">
        <f>IF(BB92=4,G92,0)</f>
        <v>0</v>
      </c>
      <c r="BG92" s="138">
        <f>IF(BB92=5,G92,0)</f>
        <v>0</v>
      </c>
    </row>
    <row r="93" spans="1:59" ht="12.75">
      <c r="A93" s="166">
        <v>35</v>
      </c>
      <c r="B93" s="167" t="s">
        <v>194</v>
      </c>
      <c r="C93" s="168" t="s">
        <v>195</v>
      </c>
      <c r="D93" s="169" t="s">
        <v>147</v>
      </c>
      <c r="E93" s="170">
        <v>572.78</v>
      </c>
      <c r="F93" s="170"/>
      <c r="G93" s="171">
        <f>E93*F93</f>
        <v>0</v>
      </c>
      <c r="H93" s="172">
        <v>0</v>
      </c>
      <c r="I93" s="172">
        <f>E93*H93</f>
        <v>0</v>
      </c>
      <c r="J93" s="172">
        <v>0</v>
      </c>
      <c r="K93" s="172">
        <f>E93*J93</f>
        <v>0</v>
      </c>
      <c r="Q93" s="165">
        <v>2</v>
      </c>
      <c r="AA93" s="138">
        <v>12</v>
      </c>
      <c r="AB93" s="138">
        <v>0</v>
      </c>
      <c r="AC93" s="138">
        <v>35</v>
      </c>
      <c r="BB93" s="138">
        <v>1</v>
      </c>
      <c r="BC93" s="138">
        <f>IF(BB93=1,G93,0)</f>
        <v>0</v>
      </c>
      <c r="BD93" s="138">
        <f>IF(BB93=2,G93,0)</f>
        <v>0</v>
      </c>
      <c r="BE93" s="138">
        <f>IF(BB93=3,G93,0)</f>
        <v>0</v>
      </c>
      <c r="BF93" s="138">
        <f>IF(BB93=4,G93,0)</f>
        <v>0</v>
      </c>
      <c r="BG93" s="138">
        <f>IF(BB93=5,G93,0)</f>
        <v>0</v>
      </c>
    </row>
    <row r="94" spans="1:17" ht="12.75">
      <c r="A94" s="173"/>
      <c r="B94" s="174"/>
      <c r="C94" s="175" t="s">
        <v>164</v>
      </c>
      <c r="D94" s="176"/>
      <c r="E94" s="177">
        <v>310.08</v>
      </c>
      <c r="F94" s="178"/>
      <c r="G94" s="179"/>
      <c r="H94" s="180"/>
      <c r="I94" s="180"/>
      <c r="J94" s="180"/>
      <c r="K94" s="180"/>
      <c r="M94" s="138" t="s">
        <v>164</v>
      </c>
      <c r="O94" s="181"/>
      <c r="Q94" s="165"/>
    </row>
    <row r="95" spans="1:17" ht="12.75">
      <c r="A95" s="173"/>
      <c r="B95" s="174"/>
      <c r="C95" s="175" t="s">
        <v>196</v>
      </c>
      <c r="D95" s="176"/>
      <c r="E95" s="177">
        <v>262.7</v>
      </c>
      <c r="F95" s="178"/>
      <c r="G95" s="179"/>
      <c r="H95" s="180"/>
      <c r="I95" s="180"/>
      <c r="J95" s="180"/>
      <c r="K95" s="180"/>
      <c r="M95" s="138" t="s">
        <v>196</v>
      </c>
      <c r="O95" s="181"/>
      <c r="Q95" s="165"/>
    </row>
    <row r="96" spans="1:17" ht="12.75">
      <c r="A96" s="173"/>
      <c r="B96" s="174"/>
      <c r="C96" s="175"/>
      <c r="D96" s="176"/>
      <c r="E96" s="177">
        <v>0</v>
      </c>
      <c r="F96" s="178"/>
      <c r="G96" s="179"/>
      <c r="H96" s="180"/>
      <c r="I96" s="180"/>
      <c r="J96" s="180"/>
      <c r="K96" s="180"/>
      <c r="O96" s="181"/>
      <c r="Q96" s="165"/>
    </row>
    <row r="97" spans="1:59" ht="12.75">
      <c r="A97" s="166">
        <v>36</v>
      </c>
      <c r="B97" s="167" t="s">
        <v>197</v>
      </c>
      <c r="C97" s="168" t="s">
        <v>198</v>
      </c>
      <c r="D97" s="169" t="s">
        <v>103</v>
      </c>
      <c r="E97" s="170">
        <v>300.6013</v>
      </c>
      <c r="F97" s="170"/>
      <c r="G97" s="171">
        <f>E97*F97</f>
        <v>0</v>
      </c>
      <c r="H97" s="172">
        <v>2E-05</v>
      </c>
      <c r="I97" s="172">
        <f>E97*H97</f>
        <v>0.006012026</v>
      </c>
      <c r="J97" s="172">
        <v>0</v>
      </c>
      <c r="K97" s="172">
        <f>E97*J97</f>
        <v>0</v>
      </c>
      <c r="Q97" s="165">
        <v>2</v>
      </c>
      <c r="AA97" s="138">
        <v>12</v>
      </c>
      <c r="AB97" s="138">
        <v>0</v>
      </c>
      <c r="AC97" s="138">
        <v>36</v>
      </c>
      <c r="BB97" s="138">
        <v>1</v>
      </c>
      <c r="BC97" s="138">
        <f>IF(BB97=1,G97,0)</f>
        <v>0</v>
      </c>
      <c r="BD97" s="138">
        <f>IF(BB97=2,G97,0)</f>
        <v>0</v>
      </c>
      <c r="BE97" s="138">
        <f>IF(BB97=3,G97,0)</f>
        <v>0</v>
      </c>
      <c r="BF97" s="138">
        <f>IF(BB97=4,G97,0)</f>
        <v>0</v>
      </c>
      <c r="BG97" s="138">
        <f>IF(BB97=5,G97,0)</f>
        <v>0</v>
      </c>
    </row>
    <row r="98" spans="1:17" ht="12.75">
      <c r="A98" s="173"/>
      <c r="B98" s="174"/>
      <c r="C98" s="175" t="s">
        <v>199</v>
      </c>
      <c r="D98" s="176"/>
      <c r="E98" s="177">
        <v>224.2015</v>
      </c>
      <c r="F98" s="178"/>
      <c r="G98" s="179"/>
      <c r="H98" s="180"/>
      <c r="I98" s="180"/>
      <c r="J98" s="180"/>
      <c r="K98" s="180"/>
      <c r="M98" s="138" t="s">
        <v>199</v>
      </c>
      <c r="O98" s="181"/>
      <c r="Q98" s="165"/>
    </row>
    <row r="99" spans="1:17" ht="12.75">
      <c r="A99" s="173"/>
      <c r="B99" s="174"/>
      <c r="C99" s="175" t="s">
        <v>200</v>
      </c>
      <c r="D99" s="176"/>
      <c r="E99" s="177">
        <v>209.539</v>
      </c>
      <c r="F99" s="178"/>
      <c r="G99" s="179"/>
      <c r="H99" s="180"/>
      <c r="I99" s="180"/>
      <c r="J99" s="180"/>
      <c r="K99" s="180"/>
      <c r="M99" s="138" t="s">
        <v>200</v>
      </c>
      <c r="O99" s="181"/>
      <c r="Q99" s="165"/>
    </row>
    <row r="100" spans="1:17" ht="12.75">
      <c r="A100" s="173"/>
      <c r="B100" s="174"/>
      <c r="C100" s="175" t="s">
        <v>201</v>
      </c>
      <c r="D100" s="176"/>
      <c r="E100" s="177">
        <v>21.9858</v>
      </c>
      <c r="F100" s="178"/>
      <c r="G100" s="179"/>
      <c r="H100" s="180"/>
      <c r="I100" s="180"/>
      <c r="J100" s="180"/>
      <c r="K100" s="180"/>
      <c r="M100" s="138" t="s">
        <v>201</v>
      </c>
      <c r="O100" s="181"/>
      <c r="Q100" s="165"/>
    </row>
    <row r="101" spans="1:17" ht="12.75">
      <c r="A101" s="173"/>
      <c r="B101" s="174"/>
      <c r="C101" s="175" t="s">
        <v>202</v>
      </c>
      <c r="D101" s="176"/>
      <c r="E101" s="177">
        <v>-125.73</v>
      </c>
      <c r="F101" s="178"/>
      <c r="G101" s="179"/>
      <c r="H101" s="180"/>
      <c r="I101" s="180"/>
      <c r="J101" s="180"/>
      <c r="K101" s="180"/>
      <c r="M101" s="138" t="s">
        <v>202</v>
      </c>
      <c r="O101" s="181"/>
      <c r="Q101" s="165"/>
    </row>
    <row r="102" spans="1:17" ht="12.75">
      <c r="A102" s="173"/>
      <c r="B102" s="174"/>
      <c r="C102" s="175" t="s">
        <v>203</v>
      </c>
      <c r="D102" s="176"/>
      <c r="E102" s="177">
        <v>-27.095</v>
      </c>
      <c r="F102" s="178"/>
      <c r="G102" s="179"/>
      <c r="H102" s="180"/>
      <c r="I102" s="180"/>
      <c r="J102" s="180"/>
      <c r="K102" s="180"/>
      <c r="M102" s="138" t="s">
        <v>203</v>
      </c>
      <c r="O102" s="181"/>
      <c r="Q102" s="165"/>
    </row>
    <row r="103" spans="1:17" ht="12.75">
      <c r="A103" s="173"/>
      <c r="B103" s="174"/>
      <c r="C103" s="175" t="s">
        <v>204</v>
      </c>
      <c r="D103" s="176"/>
      <c r="E103" s="177">
        <v>-2.3</v>
      </c>
      <c r="F103" s="178"/>
      <c r="G103" s="179"/>
      <c r="H103" s="180"/>
      <c r="I103" s="180"/>
      <c r="J103" s="180"/>
      <c r="K103" s="180"/>
      <c r="M103" s="138" t="s">
        <v>204</v>
      </c>
      <c r="O103" s="181"/>
      <c r="Q103" s="165"/>
    </row>
    <row r="104" spans="1:59" ht="12.75">
      <c r="A104" s="166">
        <v>37</v>
      </c>
      <c r="B104" s="167" t="s">
        <v>205</v>
      </c>
      <c r="C104" s="168" t="s">
        <v>206</v>
      </c>
      <c r="D104" s="169" t="s">
        <v>147</v>
      </c>
      <c r="E104" s="170">
        <v>65.9</v>
      </c>
      <c r="F104" s="170"/>
      <c r="G104" s="171">
        <f>E104*F104</f>
        <v>0</v>
      </c>
      <c r="H104" s="172">
        <v>0</v>
      </c>
      <c r="I104" s="172">
        <f>E104*H104</f>
        <v>0</v>
      </c>
      <c r="J104" s="172">
        <v>0</v>
      </c>
      <c r="K104" s="172">
        <f>E104*J104</f>
        <v>0</v>
      </c>
      <c r="Q104" s="165">
        <v>2</v>
      </c>
      <c r="AA104" s="138">
        <v>12</v>
      </c>
      <c r="AB104" s="138">
        <v>0</v>
      </c>
      <c r="AC104" s="138">
        <v>37</v>
      </c>
      <c r="BB104" s="138">
        <v>1</v>
      </c>
      <c r="BC104" s="138">
        <f>IF(BB104=1,G104,0)</f>
        <v>0</v>
      </c>
      <c r="BD104" s="138">
        <f>IF(BB104=2,G104,0)</f>
        <v>0</v>
      </c>
      <c r="BE104" s="138">
        <f>IF(BB104=3,G104,0)</f>
        <v>0</v>
      </c>
      <c r="BF104" s="138">
        <f>IF(BB104=4,G104,0)</f>
        <v>0</v>
      </c>
      <c r="BG104" s="138">
        <f>IF(BB104=5,G104,0)</f>
        <v>0</v>
      </c>
    </row>
    <row r="105" spans="1:17" ht="12.75">
      <c r="A105" s="173"/>
      <c r="B105" s="174"/>
      <c r="C105" s="175" t="s">
        <v>207</v>
      </c>
      <c r="D105" s="176"/>
      <c r="E105" s="177">
        <v>65.9</v>
      </c>
      <c r="F105" s="178"/>
      <c r="G105" s="179"/>
      <c r="H105" s="180"/>
      <c r="I105" s="180"/>
      <c r="J105" s="180"/>
      <c r="K105" s="180"/>
      <c r="M105" s="138" t="s">
        <v>207</v>
      </c>
      <c r="O105" s="181"/>
      <c r="Q105" s="165"/>
    </row>
    <row r="106" spans="1:59" ht="12.75">
      <c r="A106" s="182"/>
      <c r="B106" s="183" t="s">
        <v>72</v>
      </c>
      <c r="C106" s="184" t="str">
        <f>CONCATENATE(B73," ",C73)</f>
        <v>62 Upravy povrchů vnější</v>
      </c>
      <c r="D106" s="182"/>
      <c r="E106" s="185"/>
      <c r="F106" s="185"/>
      <c r="G106" s="186">
        <f>SUM(G73:G105)</f>
        <v>0</v>
      </c>
      <c r="H106" s="187"/>
      <c r="I106" s="188">
        <f>SUM(I73:I105)</f>
        <v>11.410141195000001</v>
      </c>
      <c r="J106" s="187"/>
      <c r="K106" s="188">
        <f>SUM(K73:K105)</f>
        <v>0</v>
      </c>
      <c r="Q106" s="165">
        <v>4</v>
      </c>
      <c r="BC106" s="189">
        <f>SUM(BC73:BC105)</f>
        <v>0</v>
      </c>
      <c r="BD106" s="189">
        <f>SUM(BD73:BD105)</f>
        <v>0</v>
      </c>
      <c r="BE106" s="189">
        <f>SUM(BE73:BE105)</f>
        <v>0</v>
      </c>
      <c r="BF106" s="189">
        <f>SUM(BF73:BF105)</f>
        <v>0</v>
      </c>
      <c r="BG106" s="189">
        <f>SUM(BG73:BG105)</f>
        <v>0</v>
      </c>
    </row>
    <row r="107" spans="1:17" ht="12.75">
      <c r="A107" s="158" t="s">
        <v>69</v>
      </c>
      <c r="B107" s="159" t="s">
        <v>208</v>
      </c>
      <c r="C107" s="160" t="s">
        <v>209</v>
      </c>
      <c r="D107" s="161"/>
      <c r="E107" s="162"/>
      <c r="F107" s="162"/>
      <c r="G107" s="163"/>
      <c r="H107" s="164"/>
      <c r="I107" s="164"/>
      <c r="J107" s="164"/>
      <c r="K107" s="164"/>
      <c r="Q107" s="165">
        <v>1</v>
      </c>
    </row>
    <row r="108" spans="1:59" ht="12.75">
      <c r="A108" s="166">
        <v>38</v>
      </c>
      <c r="B108" s="167" t="s">
        <v>210</v>
      </c>
      <c r="C108" s="168" t="s">
        <v>211</v>
      </c>
      <c r="D108" s="169" t="s">
        <v>77</v>
      </c>
      <c r="E108" s="170">
        <v>6.5904</v>
      </c>
      <c r="F108" s="170"/>
      <c r="G108" s="171">
        <f>E108*F108</f>
        <v>0</v>
      </c>
      <c r="H108" s="172">
        <v>2.5</v>
      </c>
      <c r="I108" s="172">
        <f>E108*H108</f>
        <v>16.476</v>
      </c>
      <c r="J108" s="172">
        <v>0</v>
      </c>
      <c r="K108" s="172">
        <f>E108*J108</f>
        <v>0</v>
      </c>
      <c r="Q108" s="165">
        <v>2</v>
      </c>
      <c r="AA108" s="138">
        <v>12</v>
      </c>
      <c r="AB108" s="138">
        <v>0</v>
      </c>
      <c r="AC108" s="138">
        <v>38</v>
      </c>
      <c r="BB108" s="138">
        <v>1</v>
      </c>
      <c r="BC108" s="138">
        <f>IF(BB108=1,G108,0)</f>
        <v>0</v>
      </c>
      <c r="BD108" s="138">
        <f>IF(BB108=2,G108,0)</f>
        <v>0</v>
      </c>
      <c r="BE108" s="138">
        <f>IF(BB108=3,G108,0)</f>
        <v>0</v>
      </c>
      <c r="BF108" s="138">
        <f>IF(BB108=4,G108,0)</f>
        <v>0</v>
      </c>
      <c r="BG108" s="138">
        <f>IF(BB108=5,G108,0)</f>
        <v>0</v>
      </c>
    </row>
    <row r="109" spans="1:17" ht="12.75">
      <c r="A109" s="173"/>
      <c r="B109" s="174"/>
      <c r="C109" s="175" t="s">
        <v>212</v>
      </c>
      <c r="D109" s="176"/>
      <c r="E109" s="177">
        <v>3.2432</v>
      </c>
      <c r="F109" s="178"/>
      <c r="G109" s="179"/>
      <c r="H109" s="180"/>
      <c r="I109" s="180"/>
      <c r="J109" s="180"/>
      <c r="K109" s="180"/>
      <c r="M109" s="138" t="s">
        <v>212</v>
      </c>
      <c r="O109" s="181"/>
      <c r="Q109" s="165"/>
    </row>
    <row r="110" spans="1:17" ht="12.75">
      <c r="A110" s="173"/>
      <c r="B110" s="174"/>
      <c r="C110" s="175" t="s">
        <v>213</v>
      </c>
      <c r="D110" s="176"/>
      <c r="E110" s="177">
        <v>3.3472</v>
      </c>
      <c r="F110" s="178"/>
      <c r="G110" s="179"/>
      <c r="H110" s="180"/>
      <c r="I110" s="180"/>
      <c r="J110" s="180"/>
      <c r="K110" s="180"/>
      <c r="M110" s="138" t="s">
        <v>213</v>
      </c>
      <c r="O110" s="181"/>
      <c r="Q110" s="165"/>
    </row>
    <row r="111" spans="1:59" ht="12.75">
      <c r="A111" s="166">
        <v>39</v>
      </c>
      <c r="B111" s="167" t="s">
        <v>214</v>
      </c>
      <c r="C111" s="168" t="s">
        <v>215</v>
      </c>
      <c r="D111" s="169" t="s">
        <v>103</v>
      </c>
      <c r="E111" s="170">
        <v>101.35</v>
      </c>
      <c r="F111" s="170"/>
      <c r="G111" s="171">
        <f>E111*F111</f>
        <v>0</v>
      </c>
      <c r="H111" s="172">
        <v>0.007</v>
      </c>
      <c r="I111" s="172">
        <f>E111*H111</f>
        <v>0.70945</v>
      </c>
      <c r="J111" s="172">
        <v>0</v>
      </c>
      <c r="K111" s="172">
        <f>E111*J111</f>
        <v>0</v>
      </c>
      <c r="Q111" s="165">
        <v>2</v>
      </c>
      <c r="AA111" s="138">
        <v>12</v>
      </c>
      <c r="AB111" s="138">
        <v>0</v>
      </c>
      <c r="AC111" s="138">
        <v>39</v>
      </c>
      <c r="BB111" s="138">
        <v>1</v>
      </c>
      <c r="BC111" s="138">
        <f>IF(BB111=1,G111,0)</f>
        <v>0</v>
      </c>
      <c r="BD111" s="138">
        <f>IF(BB111=2,G111,0)</f>
        <v>0</v>
      </c>
      <c r="BE111" s="138">
        <f>IF(BB111=3,G111,0)</f>
        <v>0</v>
      </c>
      <c r="BF111" s="138">
        <f>IF(BB111=4,G111,0)</f>
        <v>0</v>
      </c>
      <c r="BG111" s="138">
        <f>IF(BB111=5,G111,0)</f>
        <v>0</v>
      </c>
    </row>
    <row r="112" spans="1:17" ht="12.75">
      <c r="A112" s="173"/>
      <c r="B112" s="174"/>
      <c r="C112" s="175" t="s">
        <v>216</v>
      </c>
      <c r="D112" s="176"/>
      <c r="E112" s="177">
        <v>101.35</v>
      </c>
      <c r="F112" s="178"/>
      <c r="G112" s="179"/>
      <c r="H112" s="180"/>
      <c r="I112" s="180"/>
      <c r="J112" s="180"/>
      <c r="K112" s="180"/>
      <c r="M112" s="138" t="s">
        <v>216</v>
      </c>
      <c r="O112" s="181"/>
      <c r="Q112" s="165"/>
    </row>
    <row r="113" spans="1:59" ht="12.75">
      <c r="A113" s="166">
        <v>40</v>
      </c>
      <c r="B113" s="167" t="s">
        <v>217</v>
      </c>
      <c r="C113" s="168" t="s">
        <v>218</v>
      </c>
      <c r="D113" s="169" t="s">
        <v>103</v>
      </c>
      <c r="E113" s="170">
        <v>101.35</v>
      </c>
      <c r="F113" s="170"/>
      <c r="G113" s="171">
        <f>E113*F113</f>
        <v>0</v>
      </c>
      <c r="H113" s="172">
        <v>0.0192</v>
      </c>
      <c r="I113" s="172">
        <f>E113*H113</f>
        <v>1.9459199999999996</v>
      </c>
      <c r="J113" s="172">
        <v>0</v>
      </c>
      <c r="K113" s="172">
        <f>E113*J113</f>
        <v>0</v>
      </c>
      <c r="Q113" s="165">
        <v>2</v>
      </c>
      <c r="AA113" s="138">
        <v>12</v>
      </c>
      <c r="AB113" s="138">
        <v>1</v>
      </c>
      <c r="AC113" s="138">
        <v>40</v>
      </c>
      <c r="BB113" s="138">
        <v>1</v>
      </c>
      <c r="BC113" s="138">
        <f>IF(BB113=1,G113,0)</f>
        <v>0</v>
      </c>
      <c r="BD113" s="138">
        <f>IF(BB113=2,G113,0)</f>
        <v>0</v>
      </c>
      <c r="BE113" s="138">
        <f>IF(BB113=3,G113,0)</f>
        <v>0</v>
      </c>
      <c r="BF113" s="138">
        <f>IF(BB113=4,G113,0)</f>
        <v>0</v>
      </c>
      <c r="BG113" s="138">
        <f>IF(BB113=5,G113,0)</f>
        <v>0</v>
      </c>
    </row>
    <row r="114" spans="1:17" ht="12.75">
      <c r="A114" s="173"/>
      <c r="B114" s="174"/>
      <c r="C114" s="175" t="s">
        <v>216</v>
      </c>
      <c r="D114" s="176"/>
      <c r="E114" s="177">
        <v>101.35</v>
      </c>
      <c r="F114" s="178"/>
      <c r="G114" s="179"/>
      <c r="H114" s="180"/>
      <c r="I114" s="180"/>
      <c r="J114" s="180"/>
      <c r="K114" s="180"/>
      <c r="M114" s="138" t="s">
        <v>216</v>
      </c>
      <c r="O114" s="181"/>
      <c r="Q114" s="165"/>
    </row>
    <row r="115" spans="1:59" ht="12.75">
      <c r="A115" s="166">
        <v>41</v>
      </c>
      <c r="B115" s="167" t="s">
        <v>219</v>
      </c>
      <c r="C115" s="168" t="s">
        <v>220</v>
      </c>
      <c r="D115" s="169" t="s">
        <v>77</v>
      </c>
      <c r="E115" s="170">
        <v>0.93</v>
      </c>
      <c r="F115" s="170"/>
      <c r="G115" s="171">
        <f>E115*F115</f>
        <v>0</v>
      </c>
      <c r="H115" s="172">
        <v>2.525</v>
      </c>
      <c r="I115" s="172">
        <f>E115*H115</f>
        <v>2.34825</v>
      </c>
      <c r="J115" s="172">
        <v>0</v>
      </c>
      <c r="K115" s="172">
        <f>E115*J115</f>
        <v>0</v>
      </c>
      <c r="Q115" s="165">
        <v>2</v>
      </c>
      <c r="AA115" s="138">
        <v>12</v>
      </c>
      <c r="AB115" s="138">
        <v>0</v>
      </c>
      <c r="AC115" s="138">
        <v>41</v>
      </c>
      <c r="BB115" s="138">
        <v>1</v>
      </c>
      <c r="BC115" s="138">
        <f>IF(BB115=1,G115,0)</f>
        <v>0</v>
      </c>
      <c r="BD115" s="138">
        <f>IF(BB115=2,G115,0)</f>
        <v>0</v>
      </c>
      <c r="BE115" s="138">
        <f>IF(BB115=3,G115,0)</f>
        <v>0</v>
      </c>
      <c r="BF115" s="138">
        <f>IF(BB115=4,G115,0)</f>
        <v>0</v>
      </c>
      <c r="BG115" s="138">
        <f>IF(BB115=5,G115,0)</f>
        <v>0</v>
      </c>
    </row>
    <row r="116" spans="1:17" ht="12.75">
      <c r="A116" s="173"/>
      <c r="B116" s="174"/>
      <c r="C116" s="175" t="s">
        <v>78</v>
      </c>
      <c r="D116" s="176"/>
      <c r="E116" s="177">
        <v>0.93</v>
      </c>
      <c r="F116" s="178"/>
      <c r="G116" s="179"/>
      <c r="H116" s="180"/>
      <c r="I116" s="180"/>
      <c r="J116" s="180"/>
      <c r="K116" s="180"/>
      <c r="M116" s="138" t="s">
        <v>78</v>
      </c>
      <c r="O116" s="181"/>
      <c r="Q116" s="165"/>
    </row>
    <row r="117" spans="1:59" ht="12.75">
      <c r="A117" s="166">
        <v>42</v>
      </c>
      <c r="B117" s="167" t="s">
        <v>221</v>
      </c>
      <c r="C117" s="168" t="s">
        <v>222</v>
      </c>
      <c r="D117" s="169" t="s">
        <v>103</v>
      </c>
      <c r="E117" s="170">
        <v>13</v>
      </c>
      <c r="F117" s="170"/>
      <c r="G117" s="171">
        <f>E117*F117</f>
        <v>0</v>
      </c>
      <c r="H117" s="172">
        <v>0.24155</v>
      </c>
      <c r="I117" s="172">
        <f>E117*H117</f>
        <v>3.1401499999999998</v>
      </c>
      <c r="J117" s="172">
        <v>0</v>
      </c>
      <c r="K117" s="172">
        <f>E117*J117</f>
        <v>0</v>
      </c>
      <c r="Q117" s="165">
        <v>2</v>
      </c>
      <c r="AA117" s="138">
        <v>12</v>
      </c>
      <c r="AB117" s="138">
        <v>0</v>
      </c>
      <c r="AC117" s="138">
        <v>42</v>
      </c>
      <c r="BB117" s="138">
        <v>1</v>
      </c>
      <c r="BC117" s="138">
        <f>IF(BB117=1,G117,0)</f>
        <v>0</v>
      </c>
      <c r="BD117" s="138">
        <f>IF(BB117=2,G117,0)</f>
        <v>0</v>
      </c>
      <c r="BE117" s="138">
        <f>IF(BB117=3,G117,0)</f>
        <v>0</v>
      </c>
      <c r="BF117" s="138">
        <f>IF(BB117=4,G117,0)</f>
        <v>0</v>
      </c>
      <c r="BG117" s="138">
        <f>IF(BB117=5,G117,0)</f>
        <v>0</v>
      </c>
    </row>
    <row r="118" spans="1:17" ht="12.75">
      <c r="A118" s="173"/>
      <c r="B118" s="174"/>
      <c r="C118" s="175" t="s">
        <v>104</v>
      </c>
      <c r="D118" s="176"/>
      <c r="E118" s="177">
        <v>13</v>
      </c>
      <c r="F118" s="178"/>
      <c r="G118" s="179"/>
      <c r="H118" s="180"/>
      <c r="I118" s="180"/>
      <c r="J118" s="180"/>
      <c r="K118" s="180"/>
      <c r="M118" s="138" t="s">
        <v>104</v>
      </c>
      <c r="O118" s="181"/>
      <c r="Q118" s="165"/>
    </row>
    <row r="119" spans="1:59" ht="12.75">
      <c r="A119" s="182"/>
      <c r="B119" s="183" t="s">
        <v>72</v>
      </c>
      <c r="C119" s="184" t="str">
        <f>CONCATENATE(B107," ",C107)</f>
        <v>63 Podlahy a podlahové konstrukce</v>
      </c>
      <c r="D119" s="182"/>
      <c r="E119" s="185"/>
      <c r="F119" s="185"/>
      <c r="G119" s="186">
        <f>SUM(G107:G118)</f>
        <v>0</v>
      </c>
      <c r="H119" s="187"/>
      <c r="I119" s="188">
        <f>SUM(I107:I118)</f>
        <v>24.61977</v>
      </c>
      <c r="J119" s="187"/>
      <c r="K119" s="188">
        <f>SUM(K107:K118)</f>
        <v>0</v>
      </c>
      <c r="Q119" s="165">
        <v>4</v>
      </c>
      <c r="BC119" s="189">
        <f>SUM(BC107:BC118)</f>
        <v>0</v>
      </c>
      <c r="BD119" s="189">
        <f>SUM(BD107:BD118)</f>
        <v>0</v>
      </c>
      <c r="BE119" s="189">
        <f>SUM(BE107:BE118)</f>
        <v>0</v>
      </c>
      <c r="BF119" s="189">
        <f>SUM(BF107:BF118)</f>
        <v>0</v>
      </c>
      <c r="BG119" s="189">
        <f>SUM(BG107:BG118)</f>
        <v>0</v>
      </c>
    </row>
    <row r="120" spans="1:17" ht="12.75">
      <c r="A120" s="158" t="s">
        <v>69</v>
      </c>
      <c r="B120" s="159" t="s">
        <v>223</v>
      </c>
      <c r="C120" s="160" t="s">
        <v>224</v>
      </c>
      <c r="D120" s="161"/>
      <c r="E120" s="162"/>
      <c r="F120" s="162"/>
      <c r="G120" s="163"/>
      <c r="H120" s="164"/>
      <c r="I120" s="164"/>
      <c r="J120" s="164"/>
      <c r="K120" s="164"/>
      <c r="Q120" s="165">
        <v>1</v>
      </c>
    </row>
    <row r="121" spans="1:59" ht="12.75">
      <c r="A121" s="166">
        <v>43</v>
      </c>
      <c r="B121" s="167" t="s">
        <v>225</v>
      </c>
      <c r="C121" s="168" t="s">
        <v>226</v>
      </c>
      <c r="D121" s="169" t="s">
        <v>147</v>
      </c>
      <c r="E121" s="170">
        <v>71.1</v>
      </c>
      <c r="F121" s="170"/>
      <c r="G121" s="171">
        <f>E121*F121</f>
        <v>0</v>
      </c>
      <c r="H121" s="172">
        <v>0.00222</v>
      </c>
      <c r="I121" s="172">
        <f>E121*H121</f>
        <v>0.157842</v>
      </c>
      <c r="J121" s="172">
        <v>0</v>
      </c>
      <c r="K121" s="172">
        <f>E121*J121</f>
        <v>0</v>
      </c>
      <c r="Q121" s="165">
        <v>2</v>
      </c>
      <c r="AA121" s="138">
        <v>12</v>
      </c>
      <c r="AB121" s="138">
        <v>0</v>
      </c>
      <c r="AC121" s="138">
        <v>43</v>
      </c>
      <c r="BB121" s="138">
        <v>1</v>
      </c>
      <c r="BC121" s="138">
        <f>IF(BB121=1,G121,0)</f>
        <v>0</v>
      </c>
      <c r="BD121" s="138">
        <f>IF(BB121=2,G121,0)</f>
        <v>0</v>
      </c>
      <c r="BE121" s="138">
        <f>IF(BB121=3,G121,0)</f>
        <v>0</v>
      </c>
      <c r="BF121" s="138">
        <f>IF(BB121=4,G121,0)</f>
        <v>0</v>
      </c>
      <c r="BG121" s="138">
        <f>IF(BB121=5,G121,0)</f>
        <v>0</v>
      </c>
    </row>
    <row r="122" spans="1:17" ht="12.75">
      <c r="A122" s="173"/>
      <c r="B122" s="174"/>
      <c r="C122" s="175" t="s">
        <v>227</v>
      </c>
      <c r="D122" s="176"/>
      <c r="E122" s="177">
        <v>67.5</v>
      </c>
      <c r="F122" s="178"/>
      <c r="G122" s="179"/>
      <c r="H122" s="180"/>
      <c r="I122" s="180"/>
      <c r="J122" s="180"/>
      <c r="K122" s="180"/>
      <c r="M122" s="138" t="s">
        <v>227</v>
      </c>
      <c r="O122" s="181"/>
      <c r="Q122" s="165"/>
    </row>
    <row r="123" spans="1:17" ht="12.75">
      <c r="A123" s="173"/>
      <c r="B123" s="174"/>
      <c r="C123" s="175" t="s">
        <v>228</v>
      </c>
      <c r="D123" s="176"/>
      <c r="E123" s="177">
        <v>3.6</v>
      </c>
      <c r="F123" s="178"/>
      <c r="G123" s="179"/>
      <c r="H123" s="180"/>
      <c r="I123" s="180"/>
      <c r="J123" s="180"/>
      <c r="K123" s="180"/>
      <c r="M123" s="138" t="s">
        <v>228</v>
      </c>
      <c r="O123" s="181"/>
      <c r="Q123" s="165"/>
    </row>
    <row r="124" spans="1:59" ht="12.75">
      <c r="A124" s="182"/>
      <c r="B124" s="183" t="s">
        <v>72</v>
      </c>
      <c r="C124" s="184" t="str">
        <f>CONCATENATE(B120," ",C120)</f>
        <v>64 Výplně otvorů</v>
      </c>
      <c r="D124" s="182"/>
      <c r="E124" s="185"/>
      <c r="F124" s="185"/>
      <c r="G124" s="186">
        <f>SUM(G120:G123)</f>
        <v>0</v>
      </c>
      <c r="H124" s="187"/>
      <c r="I124" s="188">
        <f>SUM(I120:I123)</f>
        <v>0.157842</v>
      </c>
      <c r="J124" s="187"/>
      <c r="K124" s="188">
        <f>SUM(K120:K123)</f>
        <v>0</v>
      </c>
      <c r="Q124" s="165">
        <v>4</v>
      </c>
      <c r="BC124" s="189">
        <f>SUM(BC120:BC123)</f>
        <v>0</v>
      </c>
      <c r="BD124" s="189">
        <f>SUM(BD120:BD123)</f>
        <v>0</v>
      </c>
      <c r="BE124" s="189">
        <f>SUM(BE120:BE123)</f>
        <v>0</v>
      </c>
      <c r="BF124" s="189">
        <f>SUM(BF120:BF123)</f>
        <v>0</v>
      </c>
      <c r="BG124" s="189">
        <f>SUM(BG120:BG123)</f>
        <v>0</v>
      </c>
    </row>
    <row r="125" spans="1:17" ht="12.75">
      <c r="A125" s="158" t="s">
        <v>69</v>
      </c>
      <c r="B125" s="159" t="s">
        <v>229</v>
      </c>
      <c r="C125" s="160" t="s">
        <v>230</v>
      </c>
      <c r="D125" s="161"/>
      <c r="E125" s="162"/>
      <c r="F125" s="162"/>
      <c r="G125" s="163"/>
      <c r="H125" s="164"/>
      <c r="I125" s="164"/>
      <c r="J125" s="164"/>
      <c r="K125" s="164"/>
      <c r="Q125" s="165">
        <v>1</v>
      </c>
    </row>
    <row r="126" spans="1:59" ht="12.75">
      <c r="A126" s="166">
        <v>44</v>
      </c>
      <c r="B126" s="167" t="s">
        <v>231</v>
      </c>
      <c r="C126" s="168" t="s">
        <v>232</v>
      </c>
      <c r="D126" s="169" t="s">
        <v>132</v>
      </c>
      <c r="E126" s="170">
        <v>11</v>
      </c>
      <c r="F126" s="170"/>
      <c r="G126" s="171">
        <f>E126*F126</f>
        <v>0</v>
      </c>
      <c r="H126" s="172">
        <v>1E-05</v>
      </c>
      <c r="I126" s="172">
        <f>E126*H126</f>
        <v>0.00011</v>
      </c>
      <c r="J126" s="172">
        <v>0</v>
      </c>
      <c r="K126" s="172">
        <f>E126*J126</f>
        <v>0</v>
      </c>
      <c r="Q126" s="165">
        <v>2</v>
      </c>
      <c r="AA126" s="138">
        <v>12</v>
      </c>
      <c r="AB126" s="138">
        <v>0</v>
      </c>
      <c r="AC126" s="138">
        <v>44</v>
      </c>
      <c r="BB126" s="138">
        <v>1</v>
      </c>
      <c r="BC126" s="138">
        <f>IF(BB126=1,G126,0)</f>
        <v>0</v>
      </c>
      <c r="BD126" s="138">
        <f>IF(BB126=2,G126,0)</f>
        <v>0</v>
      </c>
      <c r="BE126" s="138">
        <f>IF(BB126=3,G126,0)</f>
        <v>0</v>
      </c>
      <c r="BF126" s="138">
        <f>IF(BB126=4,G126,0)</f>
        <v>0</v>
      </c>
      <c r="BG126" s="138">
        <f>IF(BB126=5,G126,0)</f>
        <v>0</v>
      </c>
    </row>
    <row r="127" spans="1:59" ht="12.75">
      <c r="A127" s="166">
        <v>45</v>
      </c>
      <c r="B127" s="167" t="s">
        <v>233</v>
      </c>
      <c r="C127" s="168" t="s">
        <v>234</v>
      </c>
      <c r="D127" s="169" t="s">
        <v>132</v>
      </c>
      <c r="E127" s="170">
        <v>3</v>
      </c>
      <c r="F127" s="170"/>
      <c r="G127" s="171">
        <f>E127*F127</f>
        <v>0</v>
      </c>
      <c r="H127" s="172">
        <v>3E-05</v>
      </c>
      <c r="I127" s="172">
        <f>E127*H127</f>
        <v>9E-05</v>
      </c>
      <c r="J127" s="172">
        <v>0</v>
      </c>
      <c r="K127" s="172">
        <f>E127*J127</f>
        <v>0</v>
      </c>
      <c r="Q127" s="165">
        <v>2</v>
      </c>
      <c r="AA127" s="138">
        <v>12</v>
      </c>
      <c r="AB127" s="138">
        <v>0</v>
      </c>
      <c r="AC127" s="138">
        <v>45</v>
      </c>
      <c r="BB127" s="138">
        <v>1</v>
      </c>
      <c r="BC127" s="138">
        <f>IF(BB127=1,G127,0)</f>
        <v>0</v>
      </c>
      <c r="BD127" s="138">
        <f>IF(BB127=2,G127,0)</f>
        <v>0</v>
      </c>
      <c r="BE127" s="138">
        <f>IF(BB127=3,G127,0)</f>
        <v>0</v>
      </c>
      <c r="BF127" s="138">
        <f>IF(BB127=4,G127,0)</f>
        <v>0</v>
      </c>
      <c r="BG127" s="138">
        <f>IF(BB127=5,G127,0)</f>
        <v>0</v>
      </c>
    </row>
    <row r="128" spans="1:59" ht="12.75">
      <c r="A128" s="182"/>
      <c r="B128" s="183" t="s">
        <v>72</v>
      </c>
      <c r="C128" s="184" t="str">
        <f>CONCATENATE(B125," ",C125)</f>
        <v>8 Trubní vedení</v>
      </c>
      <c r="D128" s="182"/>
      <c r="E128" s="185"/>
      <c r="F128" s="185"/>
      <c r="G128" s="186">
        <f>SUM(G125:G127)</f>
        <v>0</v>
      </c>
      <c r="H128" s="187"/>
      <c r="I128" s="188">
        <f>SUM(I125:I127)</f>
        <v>0.0002</v>
      </c>
      <c r="J128" s="187"/>
      <c r="K128" s="188">
        <f>SUM(K125:K127)</f>
        <v>0</v>
      </c>
      <c r="Q128" s="165">
        <v>4</v>
      </c>
      <c r="BC128" s="189">
        <f>SUM(BC125:BC127)</f>
        <v>0</v>
      </c>
      <c r="BD128" s="189">
        <f>SUM(BD125:BD127)</f>
        <v>0</v>
      </c>
      <c r="BE128" s="189">
        <f>SUM(BE125:BE127)</f>
        <v>0</v>
      </c>
      <c r="BF128" s="189">
        <f>SUM(BF125:BF127)</f>
        <v>0</v>
      </c>
      <c r="BG128" s="189">
        <f>SUM(BG125:BG127)</f>
        <v>0</v>
      </c>
    </row>
    <row r="129" spans="1:17" ht="12.75">
      <c r="A129" s="158" t="s">
        <v>69</v>
      </c>
      <c r="B129" s="159" t="s">
        <v>235</v>
      </c>
      <c r="C129" s="160" t="s">
        <v>236</v>
      </c>
      <c r="D129" s="161"/>
      <c r="E129" s="162"/>
      <c r="F129" s="162"/>
      <c r="G129" s="163"/>
      <c r="H129" s="164"/>
      <c r="I129" s="164"/>
      <c r="J129" s="164"/>
      <c r="K129" s="164"/>
      <c r="Q129" s="165">
        <v>1</v>
      </c>
    </row>
    <row r="130" spans="1:59" ht="12.75">
      <c r="A130" s="166">
        <v>46</v>
      </c>
      <c r="B130" s="167" t="s">
        <v>237</v>
      </c>
      <c r="C130" s="168" t="s">
        <v>238</v>
      </c>
      <c r="D130" s="169" t="s">
        <v>103</v>
      </c>
      <c r="E130" s="170">
        <v>469.8</v>
      </c>
      <c r="F130" s="170"/>
      <c r="G130" s="171">
        <f>E130*F130</f>
        <v>0</v>
      </c>
      <c r="H130" s="172">
        <v>0.01838</v>
      </c>
      <c r="I130" s="172">
        <f>E130*H130</f>
        <v>8.634924</v>
      </c>
      <c r="J130" s="172">
        <v>0</v>
      </c>
      <c r="K130" s="172">
        <f>E130*J130</f>
        <v>0</v>
      </c>
      <c r="Q130" s="165">
        <v>2</v>
      </c>
      <c r="AA130" s="138">
        <v>12</v>
      </c>
      <c r="AB130" s="138">
        <v>0</v>
      </c>
      <c r="AC130" s="138">
        <v>46</v>
      </c>
      <c r="BB130" s="138">
        <v>1</v>
      </c>
      <c r="BC130" s="138">
        <f>IF(BB130=1,G130,0)</f>
        <v>0</v>
      </c>
      <c r="BD130" s="138">
        <f>IF(BB130=2,G130,0)</f>
        <v>0</v>
      </c>
      <c r="BE130" s="138">
        <f>IF(BB130=3,G130,0)</f>
        <v>0</v>
      </c>
      <c r="BF130" s="138">
        <f>IF(BB130=4,G130,0)</f>
        <v>0</v>
      </c>
      <c r="BG130" s="138">
        <f>IF(BB130=5,G130,0)</f>
        <v>0</v>
      </c>
    </row>
    <row r="131" spans="1:59" ht="12.75">
      <c r="A131" s="166">
        <v>47</v>
      </c>
      <c r="B131" s="167" t="s">
        <v>239</v>
      </c>
      <c r="C131" s="168" t="s">
        <v>240</v>
      </c>
      <c r="D131" s="169" t="s">
        <v>103</v>
      </c>
      <c r="E131" s="170">
        <v>1409.4</v>
      </c>
      <c r="F131" s="170"/>
      <c r="G131" s="171">
        <f>E131*F131</f>
        <v>0</v>
      </c>
      <c r="H131" s="172">
        <v>0.00097</v>
      </c>
      <c r="I131" s="172">
        <f>E131*H131</f>
        <v>1.367118</v>
      </c>
      <c r="J131" s="172">
        <v>0</v>
      </c>
      <c r="K131" s="172">
        <f>E131*J131</f>
        <v>0</v>
      </c>
      <c r="Q131" s="165">
        <v>2</v>
      </c>
      <c r="AA131" s="138">
        <v>12</v>
      </c>
      <c r="AB131" s="138">
        <v>0</v>
      </c>
      <c r="AC131" s="138">
        <v>47</v>
      </c>
      <c r="BB131" s="138">
        <v>1</v>
      </c>
      <c r="BC131" s="138">
        <f>IF(BB131=1,G131,0)</f>
        <v>0</v>
      </c>
      <c r="BD131" s="138">
        <f>IF(BB131=2,G131,0)</f>
        <v>0</v>
      </c>
      <c r="BE131" s="138">
        <f>IF(BB131=3,G131,0)</f>
        <v>0</v>
      </c>
      <c r="BF131" s="138">
        <f>IF(BB131=4,G131,0)</f>
        <v>0</v>
      </c>
      <c r="BG131" s="138">
        <f>IF(BB131=5,G131,0)</f>
        <v>0</v>
      </c>
    </row>
    <row r="132" spans="1:59" ht="12.75">
      <c r="A132" s="166">
        <v>48</v>
      </c>
      <c r="B132" s="167" t="s">
        <v>241</v>
      </c>
      <c r="C132" s="168" t="s">
        <v>242</v>
      </c>
      <c r="D132" s="169" t="s">
        <v>103</v>
      </c>
      <c r="E132" s="170">
        <v>469.8</v>
      </c>
      <c r="F132" s="170"/>
      <c r="G132" s="171">
        <f>E132*F132</f>
        <v>0</v>
      </c>
      <c r="H132" s="172">
        <v>0</v>
      </c>
      <c r="I132" s="172">
        <f>E132*H132</f>
        <v>0</v>
      </c>
      <c r="J132" s="172">
        <v>0</v>
      </c>
      <c r="K132" s="172">
        <f>E132*J132</f>
        <v>0</v>
      </c>
      <c r="Q132" s="165">
        <v>2</v>
      </c>
      <c r="AA132" s="138">
        <v>12</v>
      </c>
      <c r="AB132" s="138">
        <v>0</v>
      </c>
      <c r="AC132" s="138">
        <v>48</v>
      </c>
      <c r="BB132" s="138">
        <v>1</v>
      </c>
      <c r="BC132" s="138">
        <f>IF(BB132=1,G132,0)</f>
        <v>0</v>
      </c>
      <c r="BD132" s="138">
        <f>IF(BB132=2,G132,0)</f>
        <v>0</v>
      </c>
      <c r="BE132" s="138">
        <f>IF(BB132=3,G132,0)</f>
        <v>0</v>
      </c>
      <c r="BF132" s="138">
        <f>IF(BB132=4,G132,0)</f>
        <v>0</v>
      </c>
      <c r="BG132" s="138">
        <f>IF(BB132=5,G132,0)</f>
        <v>0</v>
      </c>
    </row>
    <row r="133" spans="1:59" ht="12.75">
      <c r="A133" s="182"/>
      <c r="B133" s="183" t="s">
        <v>72</v>
      </c>
      <c r="C133" s="184" t="str">
        <f>CONCATENATE(B129," ",C129)</f>
        <v>94 Lešení a stavební výtahy</v>
      </c>
      <c r="D133" s="182"/>
      <c r="E133" s="185"/>
      <c r="F133" s="185"/>
      <c r="G133" s="186">
        <f>SUM(G129:G132)</f>
        <v>0</v>
      </c>
      <c r="H133" s="187"/>
      <c r="I133" s="188">
        <f>SUM(I129:I132)</f>
        <v>10.002042</v>
      </c>
      <c r="J133" s="187"/>
      <c r="K133" s="188">
        <f>SUM(K129:K132)</f>
        <v>0</v>
      </c>
      <c r="Q133" s="165">
        <v>4</v>
      </c>
      <c r="BC133" s="189">
        <f>SUM(BC129:BC132)</f>
        <v>0</v>
      </c>
      <c r="BD133" s="189">
        <f>SUM(BD129:BD132)</f>
        <v>0</v>
      </c>
      <c r="BE133" s="189">
        <f>SUM(BE129:BE132)</f>
        <v>0</v>
      </c>
      <c r="BF133" s="189">
        <f>SUM(BF129:BF132)</f>
        <v>0</v>
      </c>
      <c r="BG133" s="189">
        <f>SUM(BG129:BG132)</f>
        <v>0</v>
      </c>
    </row>
    <row r="134" spans="1:17" ht="12.75">
      <c r="A134" s="158" t="s">
        <v>69</v>
      </c>
      <c r="B134" s="159" t="s">
        <v>243</v>
      </c>
      <c r="C134" s="160" t="s">
        <v>244</v>
      </c>
      <c r="D134" s="161"/>
      <c r="E134" s="162"/>
      <c r="F134" s="162"/>
      <c r="G134" s="163"/>
      <c r="H134" s="164"/>
      <c r="I134" s="164"/>
      <c r="J134" s="164"/>
      <c r="K134" s="164"/>
      <c r="Q134" s="165">
        <v>1</v>
      </c>
    </row>
    <row r="135" spans="1:59" ht="12.75">
      <c r="A135" s="166">
        <v>49</v>
      </c>
      <c r="B135" s="167" t="s">
        <v>245</v>
      </c>
      <c r="C135" s="168" t="s">
        <v>246</v>
      </c>
      <c r="D135" s="169" t="s">
        <v>132</v>
      </c>
      <c r="E135" s="170">
        <v>84</v>
      </c>
      <c r="F135" s="170"/>
      <c r="G135" s="171">
        <f>E135*F135</f>
        <v>0</v>
      </c>
      <c r="H135" s="172">
        <v>0</v>
      </c>
      <c r="I135" s="172">
        <f>E135*H135</f>
        <v>0</v>
      </c>
      <c r="J135" s="172">
        <v>0</v>
      </c>
      <c r="K135" s="172">
        <f>E135*J135</f>
        <v>0</v>
      </c>
      <c r="Q135" s="165">
        <v>2</v>
      </c>
      <c r="AA135" s="138">
        <v>12</v>
      </c>
      <c r="AB135" s="138">
        <v>0</v>
      </c>
      <c r="AC135" s="138">
        <v>49</v>
      </c>
      <c r="BB135" s="138">
        <v>1</v>
      </c>
      <c r="BC135" s="138">
        <f>IF(BB135=1,G135,0)</f>
        <v>0</v>
      </c>
      <c r="BD135" s="138">
        <f>IF(BB135=2,G135,0)</f>
        <v>0</v>
      </c>
      <c r="BE135" s="138">
        <f>IF(BB135=3,G135,0)</f>
        <v>0</v>
      </c>
      <c r="BF135" s="138">
        <f>IF(BB135=4,G135,0)</f>
        <v>0</v>
      </c>
      <c r="BG135" s="138">
        <f>IF(BB135=5,G135,0)</f>
        <v>0</v>
      </c>
    </row>
    <row r="136" spans="1:59" ht="12.75">
      <c r="A136" s="182"/>
      <c r="B136" s="183" t="s">
        <v>72</v>
      </c>
      <c r="C136" s="184" t="str">
        <f>CONCATENATE(B134," ",C134)</f>
        <v>95 Dokončovací kce na pozem.stav.</v>
      </c>
      <c r="D136" s="182"/>
      <c r="E136" s="185"/>
      <c r="F136" s="185"/>
      <c r="G136" s="186">
        <f>SUM(G134:G135)</f>
        <v>0</v>
      </c>
      <c r="H136" s="187"/>
      <c r="I136" s="188">
        <f>SUM(I134:I135)</f>
        <v>0</v>
      </c>
      <c r="J136" s="187"/>
      <c r="K136" s="188">
        <f>SUM(K134:K135)</f>
        <v>0</v>
      </c>
      <c r="Q136" s="165">
        <v>4</v>
      </c>
      <c r="BC136" s="189">
        <f>SUM(BC134:BC135)</f>
        <v>0</v>
      </c>
      <c r="BD136" s="189">
        <f>SUM(BD134:BD135)</f>
        <v>0</v>
      </c>
      <c r="BE136" s="189">
        <f>SUM(BE134:BE135)</f>
        <v>0</v>
      </c>
      <c r="BF136" s="189">
        <f>SUM(BF134:BF135)</f>
        <v>0</v>
      </c>
      <c r="BG136" s="189">
        <f>SUM(BG134:BG135)</f>
        <v>0</v>
      </c>
    </row>
    <row r="137" spans="1:17" ht="12.75">
      <c r="A137" s="158" t="s">
        <v>69</v>
      </c>
      <c r="B137" s="159" t="s">
        <v>247</v>
      </c>
      <c r="C137" s="160" t="s">
        <v>248</v>
      </c>
      <c r="D137" s="161"/>
      <c r="E137" s="162"/>
      <c r="F137" s="162"/>
      <c r="G137" s="163"/>
      <c r="H137" s="164"/>
      <c r="I137" s="164"/>
      <c r="J137" s="164"/>
      <c r="K137" s="164"/>
      <c r="Q137" s="165">
        <v>1</v>
      </c>
    </row>
    <row r="138" spans="1:59" ht="12.75">
      <c r="A138" s="166">
        <v>50</v>
      </c>
      <c r="B138" s="167" t="s">
        <v>249</v>
      </c>
      <c r="C138" s="168" t="s">
        <v>250</v>
      </c>
      <c r="D138" s="169" t="s">
        <v>77</v>
      </c>
      <c r="E138" s="170">
        <v>63.432</v>
      </c>
      <c r="F138" s="170"/>
      <c r="G138" s="171">
        <f>E138*F138</f>
        <v>0</v>
      </c>
      <c r="H138" s="172">
        <v>0.0011</v>
      </c>
      <c r="I138" s="172">
        <f>E138*H138</f>
        <v>0.06977520000000001</v>
      </c>
      <c r="J138" s="172">
        <v>-1.175</v>
      </c>
      <c r="K138" s="172">
        <f>E138*J138</f>
        <v>-74.5326</v>
      </c>
      <c r="Q138" s="165">
        <v>2</v>
      </c>
      <c r="AA138" s="138">
        <v>12</v>
      </c>
      <c r="AB138" s="138">
        <v>0</v>
      </c>
      <c r="AC138" s="138">
        <v>50</v>
      </c>
      <c r="BB138" s="138">
        <v>1</v>
      </c>
      <c r="BC138" s="138">
        <f>IF(BB138=1,G138,0)</f>
        <v>0</v>
      </c>
      <c r="BD138" s="138">
        <f>IF(BB138=2,G138,0)</f>
        <v>0</v>
      </c>
      <c r="BE138" s="138">
        <f>IF(BB138=3,G138,0)</f>
        <v>0</v>
      </c>
      <c r="BF138" s="138">
        <f>IF(BB138=4,G138,0)</f>
        <v>0</v>
      </c>
      <c r="BG138" s="138">
        <f>IF(BB138=5,G138,0)</f>
        <v>0</v>
      </c>
    </row>
    <row r="139" spans="1:17" ht="12.75">
      <c r="A139" s="173"/>
      <c r="B139" s="174"/>
      <c r="C139" s="175" t="s">
        <v>251</v>
      </c>
      <c r="D139" s="176"/>
      <c r="E139" s="177">
        <v>42.24</v>
      </c>
      <c r="F139" s="178"/>
      <c r="G139" s="179"/>
      <c r="H139" s="180"/>
      <c r="I139" s="180"/>
      <c r="J139" s="180"/>
      <c r="K139" s="180"/>
      <c r="M139" s="138" t="s">
        <v>251</v>
      </c>
      <c r="O139" s="181"/>
      <c r="Q139" s="165"/>
    </row>
    <row r="140" spans="1:17" ht="12.75">
      <c r="A140" s="173"/>
      <c r="B140" s="174"/>
      <c r="C140" s="175" t="s">
        <v>252</v>
      </c>
      <c r="D140" s="176"/>
      <c r="E140" s="177">
        <v>14.08</v>
      </c>
      <c r="F140" s="178"/>
      <c r="G140" s="179"/>
      <c r="H140" s="180"/>
      <c r="I140" s="180"/>
      <c r="J140" s="180"/>
      <c r="K140" s="180"/>
      <c r="M140" s="138" t="s">
        <v>252</v>
      </c>
      <c r="O140" s="181"/>
      <c r="Q140" s="165"/>
    </row>
    <row r="141" spans="1:17" ht="12.75">
      <c r="A141" s="173"/>
      <c r="B141" s="174"/>
      <c r="C141" s="175" t="s">
        <v>253</v>
      </c>
      <c r="D141" s="176"/>
      <c r="E141" s="177">
        <v>2.312</v>
      </c>
      <c r="F141" s="178"/>
      <c r="G141" s="179"/>
      <c r="H141" s="180"/>
      <c r="I141" s="180"/>
      <c r="J141" s="180"/>
      <c r="K141" s="180"/>
      <c r="M141" s="138" t="s">
        <v>253</v>
      </c>
      <c r="O141" s="181"/>
      <c r="Q141" s="165"/>
    </row>
    <row r="142" spans="1:17" ht="12.75">
      <c r="A142" s="173"/>
      <c r="B142" s="174"/>
      <c r="C142" s="175" t="s">
        <v>254</v>
      </c>
      <c r="D142" s="176"/>
      <c r="E142" s="177">
        <v>4.8</v>
      </c>
      <c r="F142" s="178"/>
      <c r="G142" s="179"/>
      <c r="H142" s="180"/>
      <c r="I142" s="180"/>
      <c r="J142" s="180"/>
      <c r="K142" s="180"/>
      <c r="M142" s="138" t="s">
        <v>254</v>
      </c>
      <c r="O142" s="181"/>
      <c r="Q142" s="165"/>
    </row>
    <row r="143" spans="1:59" ht="25.5">
      <c r="A143" s="166">
        <v>51</v>
      </c>
      <c r="B143" s="167" t="s">
        <v>255</v>
      </c>
      <c r="C143" s="168" t="s">
        <v>256</v>
      </c>
      <c r="D143" s="169" t="s">
        <v>77</v>
      </c>
      <c r="E143" s="170">
        <v>11.031</v>
      </c>
      <c r="F143" s="170"/>
      <c r="G143" s="171">
        <f>E143*F143</f>
        <v>0</v>
      </c>
      <c r="H143" s="172">
        <v>0</v>
      </c>
      <c r="I143" s="172">
        <f>E143*H143</f>
        <v>0</v>
      </c>
      <c r="J143" s="172">
        <v>-2.2</v>
      </c>
      <c r="K143" s="172">
        <f>E143*J143</f>
        <v>-24.268200000000004</v>
      </c>
      <c r="Q143" s="165">
        <v>2</v>
      </c>
      <c r="AA143" s="138">
        <v>12</v>
      </c>
      <c r="AB143" s="138">
        <v>0</v>
      </c>
      <c r="AC143" s="138">
        <v>51</v>
      </c>
      <c r="BB143" s="138">
        <v>1</v>
      </c>
      <c r="BC143" s="138">
        <f>IF(BB143=1,G143,0)</f>
        <v>0</v>
      </c>
      <c r="BD143" s="138">
        <f>IF(BB143=2,G143,0)</f>
        <v>0</v>
      </c>
      <c r="BE143" s="138">
        <f>IF(BB143=3,G143,0)</f>
        <v>0</v>
      </c>
      <c r="BF143" s="138">
        <f>IF(BB143=4,G143,0)</f>
        <v>0</v>
      </c>
      <c r="BG143" s="138">
        <f>IF(BB143=5,G143,0)</f>
        <v>0</v>
      </c>
    </row>
    <row r="144" spans="1:17" ht="12.75">
      <c r="A144" s="173"/>
      <c r="B144" s="174"/>
      <c r="C144" s="175" t="s">
        <v>257</v>
      </c>
      <c r="D144" s="176"/>
      <c r="E144" s="177">
        <v>11.031</v>
      </c>
      <c r="F144" s="178"/>
      <c r="G144" s="179"/>
      <c r="H144" s="180"/>
      <c r="I144" s="180"/>
      <c r="J144" s="180"/>
      <c r="K144" s="180"/>
      <c r="M144" s="138" t="s">
        <v>257</v>
      </c>
      <c r="O144" s="181"/>
      <c r="Q144" s="165"/>
    </row>
    <row r="145" spans="1:59" ht="12.75">
      <c r="A145" s="166">
        <v>52</v>
      </c>
      <c r="B145" s="167" t="s">
        <v>258</v>
      </c>
      <c r="C145" s="168" t="s">
        <v>259</v>
      </c>
      <c r="D145" s="169" t="s">
        <v>103</v>
      </c>
      <c r="E145" s="170">
        <v>8.64</v>
      </c>
      <c r="F145" s="170"/>
      <c r="G145" s="171">
        <f>E145*F145</f>
        <v>0</v>
      </c>
      <c r="H145" s="172">
        <v>0.00219</v>
      </c>
      <c r="I145" s="172">
        <f>E145*H145</f>
        <v>0.018921600000000004</v>
      </c>
      <c r="J145" s="172">
        <v>-0.041</v>
      </c>
      <c r="K145" s="172">
        <f>E145*J145</f>
        <v>-0.35424000000000005</v>
      </c>
      <c r="Q145" s="165">
        <v>2</v>
      </c>
      <c r="AA145" s="138">
        <v>12</v>
      </c>
      <c r="AB145" s="138">
        <v>0</v>
      </c>
      <c r="AC145" s="138">
        <v>52</v>
      </c>
      <c r="BB145" s="138">
        <v>1</v>
      </c>
      <c r="BC145" s="138">
        <f>IF(BB145=1,G145,0)</f>
        <v>0</v>
      </c>
      <c r="BD145" s="138">
        <f>IF(BB145=2,G145,0)</f>
        <v>0</v>
      </c>
      <c r="BE145" s="138">
        <f>IF(BB145=3,G145,0)</f>
        <v>0</v>
      </c>
      <c r="BF145" s="138">
        <f>IF(BB145=4,G145,0)</f>
        <v>0</v>
      </c>
      <c r="BG145" s="138">
        <f>IF(BB145=5,G145,0)</f>
        <v>0</v>
      </c>
    </row>
    <row r="146" spans="1:17" ht="12.75">
      <c r="A146" s="173"/>
      <c r="B146" s="174"/>
      <c r="C146" s="175" t="s">
        <v>260</v>
      </c>
      <c r="D146" s="176"/>
      <c r="E146" s="177">
        <v>8.64</v>
      </c>
      <c r="F146" s="178"/>
      <c r="G146" s="179"/>
      <c r="H146" s="180"/>
      <c r="I146" s="180"/>
      <c r="J146" s="180"/>
      <c r="K146" s="180"/>
      <c r="M146" s="138" t="s">
        <v>260</v>
      </c>
      <c r="O146" s="181"/>
      <c r="Q146" s="165"/>
    </row>
    <row r="147" spans="1:59" ht="12.75">
      <c r="A147" s="166">
        <v>53</v>
      </c>
      <c r="B147" s="167" t="s">
        <v>261</v>
      </c>
      <c r="C147" s="168" t="s">
        <v>262</v>
      </c>
      <c r="D147" s="169" t="s">
        <v>103</v>
      </c>
      <c r="E147" s="170">
        <v>41.24</v>
      </c>
      <c r="F147" s="170"/>
      <c r="G147" s="171">
        <f>E147*F147</f>
        <v>0</v>
      </c>
      <c r="H147" s="172">
        <v>0.001</v>
      </c>
      <c r="I147" s="172">
        <f>E147*H147</f>
        <v>0.041240000000000006</v>
      </c>
      <c r="J147" s="172">
        <v>-0.031</v>
      </c>
      <c r="K147" s="172">
        <f>E147*J147</f>
        <v>-1.27844</v>
      </c>
      <c r="Q147" s="165">
        <v>2</v>
      </c>
      <c r="AA147" s="138">
        <v>12</v>
      </c>
      <c r="AB147" s="138">
        <v>0</v>
      </c>
      <c r="AC147" s="138">
        <v>53</v>
      </c>
      <c r="BB147" s="138">
        <v>1</v>
      </c>
      <c r="BC147" s="138">
        <f>IF(BB147=1,G147,0)</f>
        <v>0</v>
      </c>
      <c r="BD147" s="138">
        <f>IF(BB147=2,G147,0)</f>
        <v>0</v>
      </c>
      <c r="BE147" s="138">
        <f>IF(BB147=3,G147,0)</f>
        <v>0</v>
      </c>
      <c r="BF147" s="138">
        <f>IF(BB147=4,G147,0)</f>
        <v>0</v>
      </c>
      <c r="BG147" s="138">
        <f>IF(BB147=5,G147,0)</f>
        <v>0</v>
      </c>
    </row>
    <row r="148" spans="1:17" ht="12.75">
      <c r="A148" s="173"/>
      <c r="B148" s="174"/>
      <c r="C148" s="175" t="s">
        <v>263</v>
      </c>
      <c r="D148" s="176"/>
      <c r="E148" s="177">
        <v>6.84</v>
      </c>
      <c r="F148" s="178"/>
      <c r="G148" s="179"/>
      <c r="H148" s="180"/>
      <c r="I148" s="180"/>
      <c r="J148" s="180"/>
      <c r="K148" s="180"/>
      <c r="M148" s="138" t="s">
        <v>263</v>
      </c>
      <c r="O148" s="181"/>
      <c r="Q148" s="165"/>
    </row>
    <row r="149" spans="1:17" ht="12.75">
      <c r="A149" s="173"/>
      <c r="B149" s="174"/>
      <c r="C149" s="175" t="s">
        <v>264</v>
      </c>
      <c r="D149" s="176"/>
      <c r="E149" s="177">
        <v>32.1</v>
      </c>
      <c r="F149" s="178"/>
      <c r="G149" s="179"/>
      <c r="H149" s="180"/>
      <c r="I149" s="180"/>
      <c r="J149" s="180"/>
      <c r="K149" s="180"/>
      <c r="M149" s="138" t="s">
        <v>264</v>
      </c>
      <c r="O149" s="181"/>
      <c r="Q149" s="165"/>
    </row>
    <row r="150" spans="1:17" ht="12.75">
      <c r="A150" s="173"/>
      <c r="B150" s="174"/>
      <c r="C150" s="175" t="s">
        <v>265</v>
      </c>
      <c r="D150" s="176"/>
      <c r="E150" s="177">
        <v>2.3</v>
      </c>
      <c r="F150" s="178"/>
      <c r="G150" s="179"/>
      <c r="H150" s="180"/>
      <c r="I150" s="180"/>
      <c r="J150" s="180"/>
      <c r="K150" s="180"/>
      <c r="M150" s="138" t="s">
        <v>265</v>
      </c>
      <c r="O150" s="181"/>
      <c r="Q150" s="165"/>
    </row>
    <row r="151" spans="1:59" ht="12.75">
      <c r="A151" s="166">
        <v>54</v>
      </c>
      <c r="B151" s="167" t="s">
        <v>266</v>
      </c>
      <c r="C151" s="168" t="s">
        <v>267</v>
      </c>
      <c r="D151" s="169" t="s">
        <v>103</v>
      </c>
      <c r="E151" s="170">
        <v>92.035</v>
      </c>
      <c r="F151" s="170"/>
      <c r="G151" s="171">
        <f>E151*F151</f>
        <v>0</v>
      </c>
      <c r="H151" s="172">
        <v>0.00092</v>
      </c>
      <c r="I151" s="172">
        <f>E151*H151</f>
        <v>0.0846722</v>
      </c>
      <c r="J151" s="172">
        <v>-0.027</v>
      </c>
      <c r="K151" s="172">
        <f>E151*J151</f>
        <v>-2.4849449999999997</v>
      </c>
      <c r="Q151" s="165">
        <v>2</v>
      </c>
      <c r="AA151" s="138">
        <v>12</v>
      </c>
      <c r="AB151" s="138">
        <v>0</v>
      </c>
      <c r="AC151" s="138">
        <v>54</v>
      </c>
      <c r="BB151" s="138">
        <v>1</v>
      </c>
      <c r="BC151" s="138">
        <f>IF(BB151=1,G151,0)</f>
        <v>0</v>
      </c>
      <c r="BD151" s="138">
        <f>IF(BB151=2,G151,0)</f>
        <v>0</v>
      </c>
      <c r="BE151" s="138">
        <f>IF(BB151=3,G151,0)</f>
        <v>0</v>
      </c>
      <c r="BF151" s="138">
        <f>IF(BB151=4,G151,0)</f>
        <v>0</v>
      </c>
      <c r="BG151" s="138">
        <f>IF(BB151=5,G151,0)</f>
        <v>0</v>
      </c>
    </row>
    <row r="152" spans="1:17" ht="12.75">
      <c r="A152" s="173"/>
      <c r="B152" s="174"/>
      <c r="C152" s="175" t="s">
        <v>268</v>
      </c>
      <c r="D152" s="176"/>
      <c r="E152" s="177">
        <v>62.64</v>
      </c>
      <c r="F152" s="178"/>
      <c r="G152" s="179"/>
      <c r="H152" s="180"/>
      <c r="I152" s="180"/>
      <c r="J152" s="180"/>
      <c r="K152" s="180"/>
      <c r="M152" s="138" t="s">
        <v>268</v>
      </c>
      <c r="O152" s="181"/>
      <c r="Q152" s="165"/>
    </row>
    <row r="153" spans="1:17" ht="12.75">
      <c r="A153" s="173"/>
      <c r="B153" s="174"/>
      <c r="C153" s="175" t="s">
        <v>269</v>
      </c>
      <c r="D153" s="176"/>
      <c r="E153" s="177">
        <v>29.395</v>
      </c>
      <c r="F153" s="178"/>
      <c r="G153" s="179"/>
      <c r="H153" s="180"/>
      <c r="I153" s="180"/>
      <c r="J153" s="180"/>
      <c r="K153" s="180"/>
      <c r="M153" s="138" t="s">
        <v>269</v>
      </c>
      <c r="O153" s="181"/>
      <c r="Q153" s="165"/>
    </row>
    <row r="154" spans="1:59" ht="12.75">
      <c r="A154" s="166">
        <v>55</v>
      </c>
      <c r="B154" s="167" t="s">
        <v>270</v>
      </c>
      <c r="C154" s="168" t="s">
        <v>271</v>
      </c>
      <c r="D154" s="169" t="s">
        <v>103</v>
      </c>
      <c r="E154" s="170">
        <v>16.8</v>
      </c>
      <c r="F154" s="170"/>
      <c r="G154" s="171">
        <f>E154*F154</f>
        <v>0</v>
      </c>
      <c r="H154" s="172">
        <v>0.00082</v>
      </c>
      <c r="I154" s="172">
        <f>E154*H154</f>
        <v>0.013776</v>
      </c>
      <c r="J154" s="172">
        <v>-0.023</v>
      </c>
      <c r="K154" s="172">
        <f>E154*J154</f>
        <v>-0.3864</v>
      </c>
      <c r="Q154" s="165">
        <v>2</v>
      </c>
      <c r="AA154" s="138">
        <v>12</v>
      </c>
      <c r="AB154" s="138">
        <v>0</v>
      </c>
      <c r="AC154" s="138">
        <v>55</v>
      </c>
      <c r="BB154" s="138">
        <v>1</v>
      </c>
      <c r="BC154" s="138">
        <f>IF(BB154=1,G154,0)</f>
        <v>0</v>
      </c>
      <c r="BD154" s="138">
        <f>IF(BB154=2,G154,0)</f>
        <v>0</v>
      </c>
      <c r="BE154" s="138">
        <f>IF(BB154=3,G154,0)</f>
        <v>0</v>
      </c>
      <c r="BF154" s="138">
        <f>IF(BB154=4,G154,0)</f>
        <v>0</v>
      </c>
      <c r="BG154" s="138">
        <f>IF(BB154=5,G154,0)</f>
        <v>0</v>
      </c>
    </row>
    <row r="155" spans="1:17" ht="12.75">
      <c r="A155" s="173"/>
      <c r="B155" s="174"/>
      <c r="C155" s="175" t="s">
        <v>272</v>
      </c>
      <c r="D155" s="176"/>
      <c r="E155" s="177">
        <v>16.8</v>
      </c>
      <c r="F155" s="178"/>
      <c r="G155" s="179"/>
      <c r="H155" s="180"/>
      <c r="I155" s="180"/>
      <c r="J155" s="180"/>
      <c r="K155" s="180"/>
      <c r="M155" s="138" t="s">
        <v>272</v>
      </c>
      <c r="O155" s="181"/>
      <c r="Q155" s="165"/>
    </row>
    <row r="156" spans="1:59" ht="12.75">
      <c r="A156" s="166">
        <v>56</v>
      </c>
      <c r="B156" s="167" t="s">
        <v>273</v>
      </c>
      <c r="C156" s="168" t="s">
        <v>274</v>
      </c>
      <c r="D156" s="169" t="s">
        <v>147</v>
      </c>
      <c r="E156" s="170">
        <v>96.2</v>
      </c>
      <c r="F156" s="170"/>
      <c r="G156" s="171">
        <f>E156*F156</f>
        <v>0</v>
      </c>
      <c r="H156" s="172">
        <v>0</v>
      </c>
      <c r="I156" s="172">
        <f>E156*H156</f>
        <v>0</v>
      </c>
      <c r="J156" s="172">
        <v>-0.01113</v>
      </c>
      <c r="K156" s="172">
        <f>E156*J156</f>
        <v>-1.070706</v>
      </c>
      <c r="Q156" s="165">
        <v>2</v>
      </c>
      <c r="AA156" s="138">
        <v>12</v>
      </c>
      <c r="AB156" s="138">
        <v>0</v>
      </c>
      <c r="AC156" s="138">
        <v>56</v>
      </c>
      <c r="BB156" s="138">
        <v>1</v>
      </c>
      <c r="BC156" s="138">
        <f>IF(BB156=1,G156,0)</f>
        <v>0</v>
      </c>
      <c r="BD156" s="138">
        <f>IF(BB156=2,G156,0)</f>
        <v>0</v>
      </c>
      <c r="BE156" s="138">
        <f>IF(BB156=3,G156,0)</f>
        <v>0</v>
      </c>
      <c r="BF156" s="138">
        <f>IF(BB156=4,G156,0)</f>
        <v>0</v>
      </c>
      <c r="BG156" s="138">
        <f>IF(BB156=5,G156,0)</f>
        <v>0</v>
      </c>
    </row>
    <row r="157" spans="1:17" ht="12.75">
      <c r="A157" s="173"/>
      <c r="B157" s="174"/>
      <c r="C157" s="175" t="s">
        <v>227</v>
      </c>
      <c r="D157" s="176"/>
      <c r="E157" s="177">
        <v>67.5</v>
      </c>
      <c r="F157" s="178"/>
      <c r="G157" s="179"/>
      <c r="H157" s="180"/>
      <c r="I157" s="180"/>
      <c r="J157" s="180"/>
      <c r="K157" s="180"/>
      <c r="M157" s="138" t="s">
        <v>227</v>
      </c>
      <c r="O157" s="181"/>
      <c r="Q157" s="165"/>
    </row>
    <row r="158" spans="1:17" ht="12.75">
      <c r="A158" s="173"/>
      <c r="B158" s="174"/>
      <c r="C158" s="175" t="s">
        <v>275</v>
      </c>
      <c r="D158" s="176"/>
      <c r="E158" s="177">
        <v>28.7</v>
      </c>
      <c r="F158" s="178"/>
      <c r="G158" s="179"/>
      <c r="H158" s="180"/>
      <c r="I158" s="180"/>
      <c r="J158" s="180"/>
      <c r="K158" s="180"/>
      <c r="M158" s="138" t="s">
        <v>275</v>
      </c>
      <c r="O158" s="181"/>
      <c r="Q158" s="165"/>
    </row>
    <row r="159" spans="1:59" ht="12.75">
      <c r="A159" s="166">
        <v>57</v>
      </c>
      <c r="B159" s="167" t="s">
        <v>276</v>
      </c>
      <c r="C159" s="168" t="s">
        <v>277</v>
      </c>
      <c r="D159" s="169" t="s">
        <v>132</v>
      </c>
      <c r="E159" s="170">
        <v>24</v>
      </c>
      <c r="F159" s="170"/>
      <c r="G159" s="171">
        <f>E159*F159</f>
        <v>0</v>
      </c>
      <c r="H159" s="172">
        <v>0</v>
      </c>
      <c r="I159" s="172">
        <f>E159*H159</f>
        <v>0</v>
      </c>
      <c r="J159" s="172">
        <v>-0.51383</v>
      </c>
      <c r="K159" s="172">
        <f>E159*J159</f>
        <v>-12.33192</v>
      </c>
      <c r="Q159" s="165">
        <v>2</v>
      </c>
      <c r="AA159" s="138">
        <v>12</v>
      </c>
      <c r="AB159" s="138">
        <v>0</v>
      </c>
      <c r="AC159" s="138">
        <v>57</v>
      </c>
      <c r="BB159" s="138">
        <v>1</v>
      </c>
      <c r="BC159" s="138">
        <f>IF(BB159=1,G159,0)</f>
        <v>0</v>
      </c>
      <c r="BD159" s="138">
        <f>IF(BB159=2,G159,0)</f>
        <v>0</v>
      </c>
      <c r="BE159" s="138">
        <f>IF(BB159=3,G159,0)</f>
        <v>0</v>
      </c>
      <c r="BF159" s="138">
        <f>IF(BB159=4,G159,0)</f>
        <v>0</v>
      </c>
      <c r="BG159" s="138">
        <f>IF(BB159=5,G159,0)</f>
        <v>0</v>
      </c>
    </row>
    <row r="160" spans="1:59" ht="12.75">
      <c r="A160" s="182"/>
      <c r="B160" s="183" t="s">
        <v>72</v>
      </c>
      <c r="C160" s="184" t="str">
        <f>CONCATENATE(B137," ",C137)</f>
        <v>96 Bourání konstrukcí</v>
      </c>
      <c r="D160" s="182"/>
      <c r="E160" s="185"/>
      <c r="F160" s="185"/>
      <c r="G160" s="186">
        <f>SUM(G137:G159)</f>
        <v>0</v>
      </c>
      <c r="H160" s="187"/>
      <c r="I160" s="188">
        <f>SUM(I137:I159)</f>
        <v>0.22838500000000003</v>
      </c>
      <c r="J160" s="187"/>
      <c r="K160" s="188">
        <f>SUM(K137:K159)</f>
        <v>-116.707451</v>
      </c>
      <c r="Q160" s="165">
        <v>4</v>
      </c>
      <c r="BC160" s="189">
        <f>SUM(BC137:BC159)</f>
        <v>0</v>
      </c>
      <c r="BD160" s="189">
        <f>SUM(BD137:BD159)</f>
        <v>0</v>
      </c>
      <c r="BE160" s="189">
        <f>SUM(BE137:BE159)</f>
        <v>0</v>
      </c>
      <c r="BF160" s="189">
        <f>SUM(BF137:BF159)</f>
        <v>0</v>
      </c>
      <c r="BG160" s="189">
        <f>SUM(BG137:BG159)</f>
        <v>0</v>
      </c>
    </row>
    <row r="161" spans="1:17" ht="12.75">
      <c r="A161" s="158" t="s">
        <v>69</v>
      </c>
      <c r="B161" s="159" t="s">
        <v>278</v>
      </c>
      <c r="C161" s="160" t="s">
        <v>279</v>
      </c>
      <c r="D161" s="161"/>
      <c r="E161" s="162"/>
      <c r="F161" s="162"/>
      <c r="G161" s="163"/>
      <c r="H161" s="164"/>
      <c r="I161" s="164"/>
      <c r="J161" s="164"/>
      <c r="K161" s="164"/>
      <c r="Q161" s="165">
        <v>1</v>
      </c>
    </row>
    <row r="162" spans="1:59" ht="12.75">
      <c r="A162" s="166">
        <v>58</v>
      </c>
      <c r="B162" s="167" t="s">
        <v>280</v>
      </c>
      <c r="C162" s="168" t="s">
        <v>281</v>
      </c>
      <c r="D162" s="169" t="s">
        <v>132</v>
      </c>
      <c r="E162" s="170">
        <v>1</v>
      </c>
      <c r="F162" s="170"/>
      <c r="G162" s="171">
        <f>E162*F162</f>
        <v>0</v>
      </c>
      <c r="H162" s="172">
        <v>0</v>
      </c>
      <c r="I162" s="172">
        <f>E162*H162</f>
        <v>0</v>
      </c>
      <c r="J162" s="172">
        <v>0</v>
      </c>
      <c r="K162" s="172">
        <f>E162*J162</f>
        <v>0</v>
      </c>
      <c r="Q162" s="165">
        <v>2</v>
      </c>
      <c r="AA162" s="138">
        <v>12</v>
      </c>
      <c r="AB162" s="138">
        <v>0</v>
      </c>
      <c r="AC162" s="138">
        <v>58</v>
      </c>
      <c r="BB162" s="138">
        <v>1</v>
      </c>
      <c r="BC162" s="138">
        <f>IF(BB162=1,G162,0)</f>
        <v>0</v>
      </c>
      <c r="BD162" s="138">
        <f>IF(BB162=2,G162,0)</f>
        <v>0</v>
      </c>
      <c r="BE162" s="138">
        <f>IF(BB162=3,G162,0)</f>
        <v>0</v>
      </c>
      <c r="BF162" s="138">
        <f>IF(BB162=4,G162,0)</f>
        <v>0</v>
      </c>
      <c r="BG162" s="138">
        <f>IF(BB162=5,G162,0)</f>
        <v>0</v>
      </c>
    </row>
    <row r="163" spans="1:59" ht="12.75">
      <c r="A163" s="166">
        <v>59</v>
      </c>
      <c r="B163" s="167" t="s">
        <v>282</v>
      </c>
      <c r="C163" s="168" t="s">
        <v>283</v>
      </c>
      <c r="D163" s="169" t="s">
        <v>284</v>
      </c>
      <c r="E163" s="170">
        <v>150</v>
      </c>
      <c r="F163" s="170"/>
      <c r="G163" s="171">
        <f>E163*F163</f>
        <v>0</v>
      </c>
      <c r="H163" s="172">
        <v>0</v>
      </c>
      <c r="I163" s="172">
        <f>E163*H163</f>
        <v>0</v>
      </c>
      <c r="J163" s="172">
        <v>0</v>
      </c>
      <c r="K163" s="172">
        <f>E163*J163</f>
        <v>0</v>
      </c>
      <c r="Q163" s="165">
        <v>2</v>
      </c>
      <c r="AA163" s="138">
        <v>12</v>
      </c>
      <c r="AB163" s="138">
        <v>0</v>
      </c>
      <c r="AC163" s="138">
        <v>59</v>
      </c>
      <c r="BB163" s="138">
        <v>1</v>
      </c>
      <c r="BC163" s="138">
        <f>IF(BB163=1,G163,0)</f>
        <v>0</v>
      </c>
      <c r="BD163" s="138">
        <f>IF(BB163=2,G163,0)</f>
        <v>0</v>
      </c>
      <c r="BE163" s="138">
        <f>IF(BB163=3,G163,0)</f>
        <v>0</v>
      </c>
      <c r="BF163" s="138">
        <f>IF(BB163=4,G163,0)</f>
        <v>0</v>
      </c>
      <c r="BG163" s="138">
        <f>IF(BB163=5,G163,0)</f>
        <v>0</v>
      </c>
    </row>
    <row r="164" spans="1:59" ht="12.75">
      <c r="A164" s="166">
        <v>60</v>
      </c>
      <c r="B164" s="167" t="s">
        <v>285</v>
      </c>
      <c r="C164" s="168" t="s">
        <v>286</v>
      </c>
      <c r="D164" s="169" t="s">
        <v>284</v>
      </c>
      <c r="E164" s="170">
        <v>30</v>
      </c>
      <c r="F164" s="170"/>
      <c r="G164" s="171">
        <f>E164*F164</f>
        <v>0</v>
      </c>
      <c r="H164" s="172">
        <v>0</v>
      </c>
      <c r="I164" s="172">
        <f>E164*H164</f>
        <v>0</v>
      </c>
      <c r="J164" s="172">
        <v>0</v>
      </c>
      <c r="K164" s="172">
        <f>E164*J164</f>
        <v>0</v>
      </c>
      <c r="Q164" s="165">
        <v>2</v>
      </c>
      <c r="AA164" s="138">
        <v>12</v>
      </c>
      <c r="AB164" s="138">
        <v>0</v>
      </c>
      <c r="AC164" s="138">
        <v>60</v>
      </c>
      <c r="BB164" s="138">
        <v>1</v>
      </c>
      <c r="BC164" s="138">
        <f>IF(BB164=1,G164,0)</f>
        <v>0</v>
      </c>
      <c r="BD164" s="138">
        <f>IF(BB164=2,G164,0)</f>
        <v>0</v>
      </c>
      <c r="BE164" s="138">
        <f>IF(BB164=3,G164,0)</f>
        <v>0</v>
      </c>
      <c r="BF164" s="138">
        <f>IF(BB164=4,G164,0)</f>
        <v>0</v>
      </c>
      <c r="BG164" s="138">
        <f>IF(BB164=5,G164,0)</f>
        <v>0</v>
      </c>
    </row>
    <row r="165" spans="1:59" ht="12.75">
      <c r="A165" s="166">
        <v>61</v>
      </c>
      <c r="B165" s="167" t="s">
        <v>287</v>
      </c>
      <c r="C165" s="168" t="s">
        <v>288</v>
      </c>
      <c r="D165" s="169" t="s">
        <v>77</v>
      </c>
      <c r="E165" s="170">
        <v>1.728</v>
      </c>
      <c r="F165" s="170"/>
      <c r="G165" s="171">
        <f>E165*F165</f>
        <v>0</v>
      </c>
      <c r="H165" s="172">
        <v>0</v>
      </c>
      <c r="I165" s="172">
        <f>E165*H165</f>
        <v>0</v>
      </c>
      <c r="J165" s="172">
        <v>-2.4</v>
      </c>
      <c r="K165" s="172">
        <f>E165*J165</f>
        <v>-4.1472</v>
      </c>
      <c r="Q165" s="165">
        <v>2</v>
      </c>
      <c r="AA165" s="138">
        <v>12</v>
      </c>
      <c r="AB165" s="138">
        <v>0</v>
      </c>
      <c r="AC165" s="138">
        <v>61</v>
      </c>
      <c r="BB165" s="138">
        <v>1</v>
      </c>
      <c r="BC165" s="138">
        <f>IF(BB165=1,G165,0)</f>
        <v>0</v>
      </c>
      <c r="BD165" s="138">
        <f>IF(BB165=2,G165,0)</f>
        <v>0</v>
      </c>
      <c r="BE165" s="138">
        <f>IF(BB165=3,G165,0)</f>
        <v>0</v>
      </c>
      <c r="BF165" s="138">
        <f>IF(BB165=4,G165,0)</f>
        <v>0</v>
      </c>
      <c r="BG165" s="138">
        <f>IF(BB165=5,G165,0)</f>
        <v>0</v>
      </c>
    </row>
    <row r="166" spans="1:17" ht="12.75">
      <c r="A166" s="173"/>
      <c r="B166" s="174"/>
      <c r="C166" s="175" t="s">
        <v>289</v>
      </c>
      <c r="D166" s="176"/>
      <c r="E166" s="177">
        <v>1.728</v>
      </c>
      <c r="F166" s="178"/>
      <c r="G166" s="179"/>
      <c r="H166" s="180"/>
      <c r="I166" s="180"/>
      <c r="J166" s="180"/>
      <c r="K166" s="180"/>
      <c r="M166" s="138" t="s">
        <v>289</v>
      </c>
      <c r="O166" s="181"/>
      <c r="Q166" s="165"/>
    </row>
    <row r="167" spans="1:59" ht="12.75">
      <c r="A167" s="166">
        <v>62</v>
      </c>
      <c r="B167" s="167" t="s">
        <v>290</v>
      </c>
      <c r="C167" s="168" t="s">
        <v>291</v>
      </c>
      <c r="D167" s="169" t="s">
        <v>292</v>
      </c>
      <c r="E167" s="170">
        <v>165.28</v>
      </c>
      <c r="F167" s="170"/>
      <c r="G167" s="171">
        <f>E167*F167</f>
        <v>0</v>
      </c>
      <c r="H167" s="172">
        <v>0</v>
      </c>
      <c r="I167" s="172">
        <f>E167*H167</f>
        <v>0</v>
      </c>
      <c r="J167" s="172">
        <v>0</v>
      </c>
      <c r="K167" s="172">
        <f>E167*J167</f>
        <v>0</v>
      </c>
      <c r="Q167" s="165">
        <v>2</v>
      </c>
      <c r="AA167" s="138">
        <v>12</v>
      </c>
      <c r="AB167" s="138">
        <v>0</v>
      </c>
      <c r="AC167" s="138">
        <v>62</v>
      </c>
      <c r="BB167" s="138">
        <v>1</v>
      </c>
      <c r="BC167" s="138">
        <f>IF(BB167=1,G167,0)</f>
        <v>0</v>
      </c>
      <c r="BD167" s="138">
        <f>IF(BB167=2,G167,0)</f>
        <v>0</v>
      </c>
      <c r="BE167" s="138">
        <f>IF(BB167=3,G167,0)</f>
        <v>0</v>
      </c>
      <c r="BF167" s="138">
        <f>IF(BB167=4,G167,0)</f>
        <v>0</v>
      </c>
      <c r="BG167" s="138">
        <f>IF(BB167=5,G167,0)</f>
        <v>0</v>
      </c>
    </row>
    <row r="168" spans="1:59" ht="12.75">
      <c r="A168" s="166">
        <v>63</v>
      </c>
      <c r="B168" s="167" t="s">
        <v>293</v>
      </c>
      <c r="C168" s="168" t="s">
        <v>294</v>
      </c>
      <c r="D168" s="169" t="s">
        <v>292</v>
      </c>
      <c r="E168" s="170">
        <v>990</v>
      </c>
      <c r="F168" s="170"/>
      <c r="G168" s="171">
        <f>E168*F168</f>
        <v>0</v>
      </c>
      <c r="H168" s="172">
        <v>0</v>
      </c>
      <c r="I168" s="172">
        <f>E168*H168</f>
        <v>0</v>
      </c>
      <c r="J168" s="172">
        <v>0</v>
      </c>
      <c r="K168" s="172">
        <f>E168*J168</f>
        <v>0</v>
      </c>
      <c r="Q168" s="165">
        <v>2</v>
      </c>
      <c r="AA168" s="138">
        <v>12</v>
      </c>
      <c r="AB168" s="138">
        <v>0</v>
      </c>
      <c r="AC168" s="138">
        <v>63</v>
      </c>
      <c r="BB168" s="138">
        <v>1</v>
      </c>
      <c r="BC168" s="138">
        <f>IF(BB168=1,G168,0)</f>
        <v>0</v>
      </c>
      <c r="BD168" s="138">
        <f>IF(BB168=2,G168,0)</f>
        <v>0</v>
      </c>
      <c r="BE168" s="138">
        <f>IF(BB168=3,G168,0)</f>
        <v>0</v>
      </c>
      <c r="BF168" s="138">
        <f>IF(BB168=4,G168,0)</f>
        <v>0</v>
      </c>
      <c r="BG168" s="138">
        <f>IF(BB168=5,G168,0)</f>
        <v>0</v>
      </c>
    </row>
    <row r="169" spans="1:59" ht="12.75">
      <c r="A169" s="166">
        <v>64</v>
      </c>
      <c r="B169" s="167" t="s">
        <v>295</v>
      </c>
      <c r="C169" s="168" t="s">
        <v>296</v>
      </c>
      <c r="D169" s="169" t="s">
        <v>292</v>
      </c>
      <c r="E169" s="170">
        <v>165.28</v>
      </c>
      <c r="F169" s="170"/>
      <c r="G169" s="171">
        <f>E169*F169</f>
        <v>0</v>
      </c>
      <c r="H169" s="172">
        <v>0</v>
      </c>
      <c r="I169" s="172">
        <f>E169*H169</f>
        <v>0</v>
      </c>
      <c r="J169" s="172">
        <v>0</v>
      </c>
      <c r="K169" s="172">
        <f>E169*J169</f>
        <v>0</v>
      </c>
      <c r="Q169" s="165">
        <v>2</v>
      </c>
      <c r="AA169" s="138">
        <v>12</v>
      </c>
      <c r="AB169" s="138">
        <v>0</v>
      </c>
      <c r="AC169" s="138">
        <v>64</v>
      </c>
      <c r="BB169" s="138">
        <v>1</v>
      </c>
      <c r="BC169" s="138">
        <f>IF(BB169=1,G169,0)</f>
        <v>0</v>
      </c>
      <c r="BD169" s="138">
        <f>IF(BB169=2,G169,0)</f>
        <v>0</v>
      </c>
      <c r="BE169" s="138">
        <f>IF(BB169=3,G169,0)</f>
        <v>0</v>
      </c>
      <c r="BF169" s="138">
        <f>IF(BB169=4,G169,0)</f>
        <v>0</v>
      </c>
      <c r="BG169" s="138">
        <f>IF(BB169=5,G169,0)</f>
        <v>0</v>
      </c>
    </row>
    <row r="170" spans="1:59" ht="12.75">
      <c r="A170" s="166">
        <v>65</v>
      </c>
      <c r="B170" s="167" t="s">
        <v>297</v>
      </c>
      <c r="C170" s="168" t="s">
        <v>298</v>
      </c>
      <c r="D170" s="169" t="s">
        <v>292</v>
      </c>
      <c r="E170" s="170">
        <v>2313.92</v>
      </c>
      <c r="F170" s="170"/>
      <c r="G170" s="171">
        <f>E170*F170</f>
        <v>0</v>
      </c>
      <c r="H170" s="172">
        <v>0</v>
      </c>
      <c r="I170" s="172">
        <f>E170*H170</f>
        <v>0</v>
      </c>
      <c r="J170" s="172">
        <v>0</v>
      </c>
      <c r="K170" s="172">
        <f>E170*J170</f>
        <v>0</v>
      </c>
      <c r="Q170" s="165">
        <v>2</v>
      </c>
      <c r="AA170" s="138">
        <v>12</v>
      </c>
      <c r="AB170" s="138">
        <v>0</v>
      </c>
      <c r="AC170" s="138">
        <v>65</v>
      </c>
      <c r="BB170" s="138">
        <v>1</v>
      </c>
      <c r="BC170" s="138">
        <f>IF(BB170=1,G170,0)</f>
        <v>0</v>
      </c>
      <c r="BD170" s="138">
        <f>IF(BB170=2,G170,0)</f>
        <v>0</v>
      </c>
      <c r="BE170" s="138">
        <f>IF(BB170=3,G170,0)</f>
        <v>0</v>
      </c>
      <c r="BF170" s="138">
        <f>IF(BB170=4,G170,0)</f>
        <v>0</v>
      </c>
      <c r="BG170" s="138">
        <f>IF(BB170=5,G170,0)</f>
        <v>0</v>
      </c>
    </row>
    <row r="171" spans="1:59" ht="12.75">
      <c r="A171" s="166">
        <v>66</v>
      </c>
      <c r="B171" s="167" t="s">
        <v>299</v>
      </c>
      <c r="C171" s="168" t="s">
        <v>300</v>
      </c>
      <c r="D171" s="169" t="s">
        <v>292</v>
      </c>
      <c r="E171" s="170">
        <v>235.28</v>
      </c>
      <c r="F171" s="170"/>
      <c r="G171" s="171">
        <f>E171*F171</f>
        <v>0</v>
      </c>
      <c r="H171" s="172">
        <v>0</v>
      </c>
      <c r="I171" s="172">
        <f>E171*H171</f>
        <v>0</v>
      </c>
      <c r="J171" s="172">
        <v>0</v>
      </c>
      <c r="K171" s="172">
        <f>E171*J171</f>
        <v>0</v>
      </c>
      <c r="Q171" s="165">
        <v>2</v>
      </c>
      <c r="AA171" s="138">
        <v>12</v>
      </c>
      <c r="AB171" s="138">
        <v>0</v>
      </c>
      <c r="AC171" s="138">
        <v>66</v>
      </c>
      <c r="BB171" s="138">
        <v>1</v>
      </c>
      <c r="BC171" s="138">
        <f>IF(BB171=1,G171,0)</f>
        <v>0</v>
      </c>
      <c r="BD171" s="138">
        <f>IF(BB171=2,G171,0)</f>
        <v>0</v>
      </c>
      <c r="BE171" s="138">
        <f>IF(BB171=3,G171,0)</f>
        <v>0</v>
      </c>
      <c r="BF171" s="138">
        <f>IF(BB171=4,G171,0)</f>
        <v>0</v>
      </c>
      <c r="BG171" s="138">
        <f>IF(BB171=5,G171,0)</f>
        <v>0</v>
      </c>
    </row>
    <row r="172" spans="1:59" ht="12.75">
      <c r="A172" s="182"/>
      <c r="B172" s="183" t="s">
        <v>72</v>
      </c>
      <c r="C172" s="184" t="str">
        <f>CONCATENATE(B161," ",C161)</f>
        <v>97 Prorážení otvorů</v>
      </c>
      <c r="D172" s="182"/>
      <c r="E172" s="185"/>
      <c r="F172" s="185"/>
      <c r="G172" s="186">
        <f>SUM(G161:G171)</f>
        <v>0</v>
      </c>
      <c r="H172" s="187"/>
      <c r="I172" s="188">
        <f>SUM(I161:I171)</f>
        <v>0</v>
      </c>
      <c r="J172" s="187"/>
      <c r="K172" s="188">
        <f>SUM(K161:K171)</f>
        <v>-4.1472</v>
      </c>
      <c r="Q172" s="165">
        <v>4</v>
      </c>
      <c r="BC172" s="189">
        <f>SUM(BC161:BC171)</f>
        <v>0</v>
      </c>
      <c r="BD172" s="189">
        <f>SUM(BD161:BD171)</f>
        <v>0</v>
      </c>
      <c r="BE172" s="189">
        <f>SUM(BE161:BE171)</f>
        <v>0</v>
      </c>
      <c r="BF172" s="189">
        <f>SUM(BF161:BF171)</f>
        <v>0</v>
      </c>
      <c r="BG172" s="189">
        <f>SUM(BG161:BG171)</f>
        <v>0</v>
      </c>
    </row>
    <row r="173" spans="1:17" ht="12.75">
      <c r="A173" s="158" t="s">
        <v>69</v>
      </c>
      <c r="B173" s="159" t="s">
        <v>301</v>
      </c>
      <c r="C173" s="160" t="s">
        <v>302</v>
      </c>
      <c r="D173" s="161"/>
      <c r="E173" s="162"/>
      <c r="F173" s="162"/>
      <c r="G173" s="163"/>
      <c r="H173" s="164"/>
      <c r="I173" s="164"/>
      <c r="J173" s="164"/>
      <c r="K173" s="164"/>
      <c r="Q173" s="165">
        <v>1</v>
      </c>
    </row>
    <row r="174" spans="1:59" ht="12.75">
      <c r="A174" s="166">
        <v>67</v>
      </c>
      <c r="B174" s="167" t="s">
        <v>303</v>
      </c>
      <c r="C174" s="168" t="s">
        <v>304</v>
      </c>
      <c r="D174" s="169" t="s">
        <v>292</v>
      </c>
      <c r="E174" s="170">
        <v>200.3915</v>
      </c>
      <c r="F174" s="170"/>
      <c r="G174" s="171">
        <f>E174*F174</f>
        <v>0</v>
      </c>
      <c r="H174" s="172">
        <v>0</v>
      </c>
      <c r="I174" s="172">
        <f>E174*H174</f>
        <v>0</v>
      </c>
      <c r="J174" s="172">
        <v>0</v>
      </c>
      <c r="K174" s="172">
        <f>E174*J174</f>
        <v>0</v>
      </c>
      <c r="Q174" s="165">
        <v>2</v>
      </c>
      <c r="AA174" s="138">
        <v>12</v>
      </c>
      <c r="AB174" s="138">
        <v>0</v>
      </c>
      <c r="AC174" s="138">
        <v>67</v>
      </c>
      <c r="BB174" s="138">
        <v>1</v>
      </c>
      <c r="BC174" s="138">
        <f>IF(BB174=1,G174,0)</f>
        <v>0</v>
      </c>
      <c r="BD174" s="138">
        <f>IF(BB174=2,G174,0)</f>
        <v>0</v>
      </c>
      <c r="BE174" s="138">
        <f>IF(BB174=3,G174,0)</f>
        <v>0</v>
      </c>
      <c r="BF174" s="138">
        <f>IF(BB174=4,G174,0)</f>
        <v>0</v>
      </c>
      <c r="BG174" s="138">
        <f>IF(BB174=5,G174,0)</f>
        <v>0</v>
      </c>
    </row>
    <row r="175" spans="1:59" ht="12.75">
      <c r="A175" s="182"/>
      <c r="B175" s="183" t="s">
        <v>72</v>
      </c>
      <c r="C175" s="184" t="str">
        <f>CONCATENATE(B173," ",C173)</f>
        <v>99 Staveništní přesun hmot</v>
      </c>
      <c r="D175" s="182"/>
      <c r="E175" s="185"/>
      <c r="F175" s="185"/>
      <c r="G175" s="186">
        <f>SUM(G173:G174)</f>
        <v>0</v>
      </c>
      <c r="H175" s="187"/>
      <c r="I175" s="188">
        <f>SUM(I173:I174)</f>
        <v>0</v>
      </c>
      <c r="J175" s="187"/>
      <c r="K175" s="188">
        <f>SUM(K173:K174)</f>
        <v>0</v>
      </c>
      <c r="Q175" s="165">
        <v>4</v>
      </c>
      <c r="BC175" s="189">
        <f>SUM(BC173:BC174)</f>
        <v>0</v>
      </c>
      <c r="BD175" s="189">
        <f>SUM(BD173:BD174)</f>
        <v>0</v>
      </c>
      <c r="BE175" s="189">
        <f>SUM(BE173:BE174)</f>
        <v>0</v>
      </c>
      <c r="BF175" s="189">
        <f>SUM(BF173:BF174)</f>
        <v>0</v>
      </c>
      <c r="BG175" s="189">
        <f>SUM(BG173:BG174)</f>
        <v>0</v>
      </c>
    </row>
    <row r="176" spans="1:17" ht="12.75">
      <c r="A176" s="158" t="s">
        <v>69</v>
      </c>
      <c r="B176" s="159" t="s">
        <v>305</v>
      </c>
      <c r="C176" s="160" t="s">
        <v>306</v>
      </c>
      <c r="D176" s="161"/>
      <c r="E176" s="162"/>
      <c r="F176" s="162"/>
      <c r="G176" s="163"/>
      <c r="H176" s="164"/>
      <c r="I176" s="164"/>
      <c r="J176" s="164"/>
      <c r="K176" s="164"/>
      <c r="Q176" s="165">
        <v>1</v>
      </c>
    </row>
    <row r="177" spans="1:59" ht="12.75">
      <c r="A177" s="166">
        <v>68</v>
      </c>
      <c r="B177" s="167" t="s">
        <v>307</v>
      </c>
      <c r="C177" s="168" t="s">
        <v>308</v>
      </c>
      <c r="D177" s="169" t="s">
        <v>103</v>
      </c>
      <c r="E177" s="170">
        <v>452.88</v>
      </c>
      <c r="F177" s="170"/>
      <c r="G177" s="171">
        <f>E177*F177</f>
        <v>0</v>
      </c>
      <c r="H177" s="172">
        <v>0</v>
      </c>
      <c r="I177" s="172">
        <f>E177*H177</f>
        <v>0</v>
      </c>
      <c r="J177" s="172">
        <v>0</v>
      </c>
      <c r="K177" s="172">
        <f>E177*J177</f>
        <v>0</v>
      </c>
      <c r="Q177" s="165">
        <v>2</v>
      </c>
      <c r="AA177" s="138">
        <v>12</v>
      </c>
      <c r="AB177" s="138">
        <v>0</v>
      </c>
      <c r="AC177" s="138">
        <v>68</v>
      </c>
      <c r="BB177" s="138">
        <v>2</v>
      </c>
      <c r="BC177" s="138">
        <f>IF(BB177=1,G177,0)</f>
        <v>0</v>
      </c>
      <c r="BD177" s="138">
        <f>IF(BB177=2,G177,0)</f>
        <v>0</v>
      </c>
      <c r="BE177" s="138">
        <f>IF(BB177=3,G177,0)</f>
        <v>0</v>
      </c>
      <c r="BF177" s="138">
        <f>IF(BB177=4,G177,0)</f>
        <v>0</v>
      </c>
      <c r="BG177" s="138">
        <f>IF(BB177=5,G177,0)</f>
        <v>0</v>
      </c>
    </row>
    <row r="178" spans="1:17" ht="12.75">
      <c r="A178" s="173"/>
      <c r="B178" s="174"/>
      <c r="C178" s="175" t="s">
        <v>309</v>
      </c>
      <c r="D178" s="176"/>
      <c r="E178" s="177">
        <v>452.88</v>
      </c>
      <c r="F178" s="178"/>
      <c r="G178" s="179"/>
      <c r="H178" s="180"/>
      <c r="I178" s="180"/>
      <c r="J178" s="180"/>
      <c r="K178" s="180"/>
      <c r="M178" s="138" t="s">
        <v>309</v>
      </c>
      <c r="O178" s="181"/>
      <c r="Q178" s="165"/>
    </row>
    <row r="179" spans="1:59" ht="12.75">
      <c r="A179" s="166">
        <v>69</v>
      </c>
      <c r="B179" s="167" t="s">
        <v>310</v>
      </c>
      <c r="C179" s="168" t="s">
        <v>311</v>
      </c>
      <c r="D179" s="169" t="s">
        <v>312</v>
      </c>
      <c r="E179" s="170">
        <v>57</v>
      </c>
      <c r="F179" s="170"/>
      <c r="G179" s="171">
        <f>E179*F179</f>
        <v>0</v>
      </c>
      <c r="H179" s="172">
        <v>0.001</v>
      </c>
      <c r="I179" s="172">
        <f>E179*H179</f>
        <v>0.057</v>
      </c>
      <c r="J179" s="172">
        <v>0</v>
      </c>
      <c r="K179" s="172">
        <f>E179*J179</f>
        <v>0</v>
      </c>
      <c r="Q179" s="165">
        <v>2</v>
      </c>
      <c r="AA179" s="138">
        <v>12</v>
      </c>
      <c r="AB179" s="138">
        <v>1</v>
      </c>
      <c r="AC179" s="138">
        <v>69</v>
      </c>
      <c r="BB179" s="138">
        <v>2</v>
      </c>
      <c r="BC179" s="138">
        <f>IF(BB179=1,G179,0)</f>
        <v>0</v>
      </c>
      <c r="BD179" s="138">
        <f>IF(BB179=2,G179,0)</f>
        <v>0</v>
      </c>
      <c r="BE179" s="138">
        <f>IF(BB179=3,G179,0)</f>
        <v>0</v>
      </c>
      <c r="BF179" s="138">
        <f>IF(BB179=4,G179,0)</f>
        <v>0</v>
      </c>
      <c r="BG179" s="138">
        <f>IF(BB179=5,G179,0)</f>
        <v>0</v>
      </c>
    </row>
    <row r="180" spans="1:59" ht="12.75">
      <c r="A180" s="166">
        <v>70</v>
      </c>
      <c r="B180" s="167" t="s">
        <v>313</v>
      </c>
      <c r="C180" s="168" t="s">
        <v>314</v>
      </c>
      <c r="D180" s="169" t="s">
        <v>103</v>
      </c>
      <c r="E180" s="170">
        <v>452.88</v>
      </c>
      <c r="F180" s="170"/>
      <c r="G180" s="171">
        <f>E180*F180</f>
        <v>0</v>
      </c>
      <c r="H180" s="172">
        <v>0.00041</v>
      </c>
      <c r="I180" s="172">
        <f>E180*H180</f>
        <v>0.1856808</v>
      </c>
      <c r="J180" s="172">
        <v>0</v>
      </c>
      <c r="K180" s="172">
        <f>E180*J180</f>
        <v>0</v>
      </c>
      <c r="Q180" s="165">
        <v>2</v>
      </c>
      <c r="AA180" s="138">
        <v>12</v>
      </c>
      <c r="AB180" s="138">
        <v>0</v>
      </c>
      <c r="AC180" s="138">
        <v>70</v>
      </c>
      <c r="BB180" s="138">
        <v>2</v>
      </c>
      <c r="BC180" s="138">
        <f>IF(BB180=1,G180,0)</f>
        <v>0</v>
      </c>
      <c r="BD180" s="138">
        <f>IF(BB180=2,G180,0)</f>
        <v>0</v>
      </c>
      <c r="BE180" s="138">
        <f>IF(BB180=3,G180,0)</f>
        <v>0</v>
      </c>
      <c r="BF180" s="138">
        <f>IF(BB180=4,G180,0)</f>
        <v>0</v>
      </c>
      <c r="BG180" s="138">
        <f>IF(BB180=5,G180,0)</f>
        <v>0</v>
      </c>
    </row>
    <row r="181" spans="1:17" ht="12.75">
      <c r="A181" s="173"/>
      <c r="B181" s="174"/>
      <c r="C181" s="175" t="s">
        <v>309</v>
      </c>
      <c r="D181" s="176"/>
      <c r="E181" s="177">
        <v>452.88</v>
      </c>
      <c r="F181" s="178"/>
      <c r="G181" s="179"/>
      <c r="H181" s="180"/>
      <c r="I181" s="180"/>
      <c r="J181" s="180"/>
      <c r="K181" s="180"/>
      <c r="M181" s="138" t="s">
        <v>309</v>
      </c>
      <c r="O181" s="181"/>
      <c r="Q181" s="165"/>
    </row>
    <row r="182" spans="1:59" ht="12.75">
      <c r="A182" s="166">
        <v>71</v>
      </c>
      <c r="B182" s="167" t="s">
        <v>315</v>
      </c>
      <c r="C182" s="168" t="s">
        <v>316</v>
      </c>
      <c r="D182" s="169" t="s">
        <v>103</v>
      </c>
      <c r="E182" s="170">
        <v>498.168</v>
      </c>
      <c r="F182" s="170"/>
      <c r="G182" s="171">
        <f>E182*F182</f>
        <v>0</v>
      </c>
      <c r="H182" s="172">
        <v>0.004</v>
      </c>
      <c r="I182" s="172">
        <f>E182*H182</f>
        <v>1.992672</v>
      </c>
      <c r="J182" s="172">
        <v>0</v>
      </c>
      <c r="K182" s="172">
        <f>E182*J182</f>
        <v>0</v>
      </c>
      <c r="Q182" s="165">
        <v>2</v>
      </c>
      <c r="AA182" s="138">
        <v>12</v>
      </c>
      <c r="AB182" s="138">
        <v>1</v>
      </c>
      <c r="AC182" s="138">
        <v>71</v>
      </c>
      <c r="BB182" s="138">
        <v>2</v>
      </c>
      <c r="BC182" s="138">
        <f>IF(BB182=1,G182,0)</f>
        <v>0</v>
      </c>
      <c r="BD182" s="138">
        <f>IF(BB182=2,G182,0)</f>
        <v>0</v>
      </c>
      <c r="BE182" s="138">
        <f>IF(BB182=3,G182,0)</f>
        <v>0</v>
      </c>
      <c r="BF182" s="138">
        <f>IF(BB182=4,G182,0)</f>
        <v>0</v>
      </c>
      <c r="BG182" s="138">
        <f>IF(BB182=5,G182,0)</f>
        <v>0</v>
      </c>
    </row>
    <row r="183" spans="1:17" ht="12.75">
      <c r="A183" s="173"/>
      <c r="B183" s="174"/>
      <c r="C183" s="175" t="s">
        <v>317</v>
      </c>
      <c r="D183" s="176"/>
      <c r="E183" s="177">
        <v>498.168</v>
      </c>
      <c r="F183" s="178"/>
      <c r="G183" s="179"/>
      <c r="H183" s="180"/>
      <c r="I183" s="180"/>
      <c r="J183" s="180"/>
      <c r="K183" s="180"/>
      <c r="M183" s="138" t="s">
        <v>317</v>
      </c>
      <c r="O183" s="181"/>
      <c r="Q183" s="165"/>
    </row>
    <row r="184" spans="1:59" ht="25.5">
      <c r="A184" s="166">
        <v>72</v>
      </c>
      <c r="B184" s="167" t="s">
        <v>318</v>
      </c>
      <c r="C184" s="168" t="s">
        <v>319</v>
      </c>
      <c r="D184" s="169" t="s">
        <v>103</v>
      </c>
      <c r="E184" s="170">
        <v>452.88</v>
      </c>
      <c r="F184" s="170"/>
      <c r="G184" s="171">
        <f>E184*F184</f>
        <v>0</v>
      </c>
      <c r="H184" s="172">
        <v>0</v>
      </c>
      <c r="I184" s="172">
        <f>E184*H184</f>
        <v>0</v>
      </c>
      <c r="J184" s="172">
        <v>0</v>
      </c>
      <c r="K184" s="172">
        <f>E184*J184</f>
        <v>0</v>
      </c>
      <c r="Q184" s="165">
        <v>2</v>
      </c>
      <c r="AA184" s="138">
        <v>12</v>
      </c>
      <c r="AB184" s="138">
        <v>0</v>
      </c>
      <c r="AC184" s="138">
        <v>72</v>
      </c>
      <c r="BB184" s="138">
        <v>2</v>
      </c>
      <c r="BC184" s="138">
        <f>IF(BB184=1,G184,0)</f>
        <v>0</v>
      </c>
      <c r="BD184" s="138">
        <f>IF(BB184=2,G184,0)</f>
        <v>0</v>
      </c>
      <c r="BE184" s="138">
        <f>IF(BB184=3,G184,0)</f>
        <v>0</v>
      </c>
      <c r="BF184" s="138">
        <f>IF(BB184=4,G184,0)</f>
        <v>0</v>
      </c>
      <c r="BG184" s="138">
        <f>IF(BB184=5,G184,0)</f>
        <v>0</v>
      </c>
    </row>
    <row r="185" spans="1:17" ht="12.75">
      <c r="A185" s="173"/>
      <c r="B185" s="174"/>
      <c r="C185" s="175" t="s">
        <v>309</v>
      </c>
      <c r="D185" s="176"/>
      <c r="E185" s="177">
        <v>452.88</v>
      </c>
      <c r="F185" s="178"/>
      <c r="G185" s="179"/>
      <c r="H185" s="180"/>
      <c r="I185" s="180"/>
      <c r="J185" s="180"/>
      <c r="K185" s="180"/>
      <c r="M185" s="138" t="s">
        <v>309</v>
      </c>
      <c r="O185" s="181"/>
      <c r="Q185" s="165"/>
    </row>
    <row r="186" spans="1:59" ht="12.75">
      <c r="A186" s="166">
        <v>73</v>
      </c>
      <c r="B186" s="167" t="s">
        <v>320</v>
      </c>
      <c r="C186" s="168" t="s">
        <v>321</v>
      </c>
      <c r="D186" s="169" t="s">
        <v>103</v>
      </c>
      <c r="E186" s="170">
        <v>498.168</v>
      </c>
      <c r="F186" s="170"/>
      <c r="G186" s="171">
        <f>E186*F186</f>
        <v>0</v>
      </c>
      <c r="H186" s="172">
        <v>0.0002</v>
      </c>
      <c r="I186" s="172">
        <f>E186*H186</f>
        <v>0.0996336</v>
      </c>
      <c r="J186" s="172">
        <v>0</v>
      </c>
      <c r="K186" s="172">
        <f>E186*J186</f>
        <v>0</v>
      </c>
      <c r="Q186" s="165">
        <v>2</v>
      </c>
      <c r="AA186" s="138">
        <v>12</v>
      </c>
      <c r="AB186" s="138">
        <v>1</v>
      </c>
      <c r="AC186" s="138">
        <v>73</v>
      </c>
      <c r="BB186" s="138">
        <v>2</v>
      </c>
      <c r="BC186" s="138">
        <f>IF(BB186=1,G186,0)</f>
        <v>0</v>
      </c>
      <c r="BD186" s="138">
        <f>IF(BB186=2,G186,0)</f>
        <v>0</v>
      </c>
      <c r="BE186" s="138">
        <f>IF(BB186=3,G186,0)</f>
        <v>0</v>
      </c>
      <c r="BF186" s="138">
        <f>IF(BB186=4,G186,0)</f>
        <v>0</v>
      </c>
      <c r="BG186" s="138">
        <f>IF(BB186=5,G186,0)</f>
        <v>0</v>
      </c>
    </row>
    <row r="187" spans="1:17" ht="12.75">
      <c r="A187" s="173"/>
      <c r="B187" s="174"/>
      <c r="C187" s="175" t="s">
        <v>317</v>
      </c>
      <c r="D187" s="176"/>
      <c r="E187" s="177">
        <v>498.168</v>
      </c>
      <c r="F187" s="178"/>
      <c r="G187" s="179"/>
      <c r="H187" s="180"/>
      <c r="I187" s="180"/>
      <c r="J187" s="180"/>
      <c r="K187" s="180"/>
      <c r="M187" s="138" t="s">
        <v>317</v>
      </c>
      <c r="O187" s="181"/>
      <c r="Q187" s="165"/>
    </row>
    <row r="188" spans="1:59" ht="12.75">
      <c r="A188" s="166">
        <v>74</v>
      </c>
      <c r="B188" s="167" t="s">
        <v>322</v>
      </c>
      <c r="C188" s="168" t="s">
        <v>323</v>
      </c>
      <c r="D188" s="169" t="s">
        <v>292</v>
      </c>
      <c r="E188" s="170">
        <v>2.335</v>
      </c>
      <c r="F188" s="170"/>
      <c r="G188" s="171">
        <f>E188*F188</f>
        <v>0</v>
      </c>
      <c r="H188" s="172">
        <v>0</v>
      </c>
      <c r="I188" s="172">
        <f>E188*H188</f>
        <v>0</v>
      </c>
      <c r="J188" s="172">
        <v>0</v>
      </c>
      <c r="K188" s="172">
        <f>E188*J188</f>
        <v>0</v>
      </c>
      <c r="Q188" s="165">
        <v>2</v>
      </c>
      <c r="AA188" s="138">
        <v>12</v>
      </c>
      <c r="AB188" s="138">
        <v>0</v>
      </c>
      <c r="AC188" s="138">
        <v>74</v>
      </c>
      <c r="BB188" s="138">
        <v>2</v>
      </c>
      <c r="BC188" s="138">
        <f>IF(BB188=1,G188,0)</f>
        <v>0</v>
      </c>
      <c r="BD188" s="138">
        <f>IF(BB188=2,G188,0)</f>
        <v>0</v>
      </c>
      <c r="BE188" s="138">
        <f>IF(BB188=3,G188,0)</f>
        <v>0</v>
      </c>
      <c r="BF188" s="138">
        <f>IF(BB188=4,G188,0)</f>
        <v>0</v>
      </c>
      <c r="BG188" s="138">
        <f>IF(BB188=5,G188,0)</f>
        <v>0</v>
      </c>
    </row>
    <row r="189" spans="1:59" ht="12.75">
      <c r="A189" s="182"/>
      <c r="B189" s="183" t="s">
        <v>72</v>
      </c>
      <c r="C189" s="184" t="str">
        <f>CONCATENATE(B176," ",C176)</f>
        <v>711 Izolace proti vodě</v>
      </c>
      <c r="D189" s="182"/>
      <c r="E189" s="185"/>
      <c r="F189" s="185"/>
      <c r="G189" s="186">
        <f>SUM(G176:G188)</f>
        <v>0</v>
      </c>
      <c r="H189" s="187"/>
      <c r="I189" s="188">
        <f>SUM(I176:I188)</f>
        <v>2.3349864</v>
      </c>
      <c r="J189" s="187"/>
      <c r="K189" s="188">
        <f>SUM(K176:K188)</f>
        <v>0</v>
      </c>
      <c r="Q189" s="165">
        <v>4</v>
      </c>
      <c r="BC189" s="189">
        <f>SUM(BC176:BC188)</f>
        <v>0</v>
      </c>
      <c r="BD189" s="189">
        <f>SUM(BD176:BD188)</f>
        <v>0</v>
      </c>
      <c r="BE189" s="189">
        <f>SUM(BE176:BE188)</f>
        <v>0</v>
      </c>
      <c r="BF189" s="189">
        <f>SUM(BF176:BF188)</f>
        <v>0</v>
      </c>
      <c r="BG189" s="189">
        <f>SUM(BG176:BG188)</f>
        <v>0</v>
      </c>
    </row>
    <row r="190" spans="1:17" ht="12.75">
      <c r="A190" s="158" t="s">
        <v>69</v>
      </c>
      <c r="B190" s="159" t="s">
        <v>324</v>
      </c>
      <c r="C190" s="160" t="s">
        <v>325</v>
      </c>
      <c r="D190" s="161"/>
      <c r="E190" s="162"/>
      <c r="F190" s="162"/>
      <c r="G190" s="163"/>
      <c r="H190" s="164"/>
      <c r="I190" s="164"/>
      <c r="J190" s="164"/>
      <c r="K190" s="164"/>
      <c r="Q190" s="165">
        <v>1</v>
      </c>
    </row>
    <row r="191" spans="1:59" ht="12.75">
      <c r="A191" s="166">
        <v>75</v>
      </c>
      <c r="B191" s="167" t="s">
        <v>326</v>
      </c>
      <c r="C191" s="168" t="s">
        <v>327</v>
      </c>
      <c r="D191" s="169" t="s">
        <v>103</v>
      </c>
      <c r="E191" s="170">
        <v>471.12</v>
      </c>
      <c r="F191" s="170"/>
      <c r="G191" s="171">
        <f>E191*F191</f>
        <v>0</v>
      </c>
      <c r="H191" s="172">
        <v>0</v>
      </c>
      <c r="I191" s="172">
        <f>E191*H191</f>
        <v>0</v>
      </c>
      <c r="J191" s="172">
        <v>0</v>
      </c>
      <c r="K191" s="172">
        <f>E191*J191</f>
        <v>0</v>
      </c>
      <c r="Q191" s="165">
        <v>2</v>
      </c>
      <c r="AA191" s="138">
        <v>12</v>
      </c>
      <c r="AB191" s="138">
        <v>0</v>
      </c>
      <c r="AC191" s="138">
        <v>75</v>
      </c>
      <c r="BB191" s="138">
        <v>2</v>
      </c>
      <c r="BC191" s="138">
        <f>IF(BB191=1,G191,0)</f>
        <v>0</v>
      </c>
      <c r="BD191" s="138">
        <f>IF(BB191=2,G191,0)</f>
        <v>0</v>
      </c>
      <c r="BE191" s="138">
        <f>IF(BB191=3,G191,0)</f>
        <v>0</v>
      </c>
      <c r="BF191" s="138">
        <f>IF(BB191=4,G191,0)</f>
        <v>0</v>
      </c>
      <c r="BG191" s="138">
        <f>IF(BB191=5,G191,0)</f>
        <v>0</v>
      </c>
    </row>
    <row r="192" spans="1:17" ht="12.75">
      <c r="A192" s="173"/>
      <c r="B192" s="174"/>
      <c r="C192" s="175" t="s">
        <v>328</v>
      </c>
      <c r="D192" s="176"/>
      <c r="E192" s="177">
        <v>471.12</v>
      </c>
      <c r="F192" s="178"/>
      <c r="G192" s="179"/>
      <c r="H192" s="180"/>
      <c r="I192" s="180"/>
      <c r="J192" s="180"/>
      <c r="K192" s="180"/>
      <c r="M192" s="138" t="s">
        <v>328</v>
      </c>
      <c r="O192" s="181"/>
      <c r="Q192" s="165"/>
    </row>
    <row r="193" spans="1:59" ht="12.75">
      <c r="A193" s="166">
        <v>76</v>
      </c>
      <c r="B193" s="167" t="s">
        <v>329</v>
      </c>
      <c r="C193" s="168" t="s">
        <v>330</v>
      </c>
      <c r="D193" s="169" t="s">
        <v>103</v>
      </c>
      <c r="E193" s="170">
        <v>518.232</v>
      </c>
      <c r="F193" s="170"/>
      <c r="G193" s="171">
        <f>E193*F193</f>
        <v>0</v>
      </c>
      <c r="H193" s="172">
        <v>0.00191</v>
      </c>
      <c r="I193" s="172">
        <f>E193*H193</f>
        <v>0.98982312</v>
      </c>
      <c r="J193" s="172">
        <v>0</v>
      </c>
      <c r="K193" s="172">
        <f>E193*J193</f>
        <v>0</v>
      </c>
      <c r="Q193" s="165">
        <v>2</v>
      </c>
      <c r="AA193" s="138">
        <v>12</v>
      </c>
      <c r="AB193" s="138">
        <v>1</v>
      </c>
      <c r="AC193" s="138">
        <v>76</v>
      </c>
      <c r="BB193" s="138">
        <v>2</v>
      </c>
      <c r="BC193" s="138">
        <f>IF(BB193=1,G193,0)</f>
        <v>0</v>
      </c>
      <c r="BD193" s="138">
        <f>IF(BB193=2,G193,0)</f>
        <v>0</v>
      </c>
      <c r="BE193" s="138">
        <f>IF(BB193=3,G193,0)</f>
        <v>0</v>
      </c>
      <c r="BF193" s="138">
        <f>IF(BB193=4,G193,0)</f>
        <v>0</v>
      </c>
      <c r="BG193" s="138">
        <f>IF(BB193=5,G193,0)</f>
        <v>0</v>
      </c>
    </row>
    <row r="194" spans="1:17" ht="12.75">
      <c r="A194" s="173"/>
      <c r="B194" s="174"/>
      <c r="C194" s="175" t="s">
        <v>331</v>
      </c>
      <c r="D194" s="176"/>
      <c r="E194" s="177">
        <v>518.232</v>
      </c>
      <c r="F194" s="178"/>
      <c r="G194" s="179"/>
      <c r="H194" s="180"/>
      <c r="I194" s="180"/>
      <c r="J194" s="180"/>
      <c r="K194" s="180"/>
      <c r="M194" s="138" t="s">
        <v>331</v>
      </c>
      <c r="O194" s="181"/>
      <c r="Q194" s="165"/>
    </row>
    <row r="195" spans="1:59" ht="12.75">
      <c r="A195" s="166">
        <v>77</v>
      </c>
      <c r="B195" s="167" t="s">
        <v>332</v>
      </c>
      <c r="C195" s="168" t="s">
        <v>333</v>
      </c>
      <c r="D195" s="169" t="s">
        <v>292</v>
      </c>
      <c r="E195" s="170">
        <v>0.9898</v>
      </c>
      <c r="F195" s="170"/>
      <c r="G195" s="171">
        <f>E195*F195</f>
        <v>0</v>
      </c>
      <c r="H195" s="172">
        <v>0</v>
      </c>
      <c r="I195" s="172">
        <f>E195*H195</f>
        <v>0</v>
      </c>
      <c r="J195" s="172">
        <v>0</v>
      </c>
      <c r="K195" s="172">
        <f>E195*J195</f>
        <v>0</v>
      </c>
      <c r="Q195" s="165">
        <v>2</v>
      </c>
      <c r="AA195" s="138">
        <v>12</v>
      </c>
      <c r="AB195" s="138">
        <v>0</v>
      </c>
      <c r="AC195" s="138">
        <v>77</v>
      </c>
      <c r="BB195" s="138">
        <v>2</v>
      </c>
      <c r="BC195" s="138">
        <f>IF(BB195=1,G195,0)</f>
        <v>0</v>
      </c>
      <c r="BD195" s="138">
        <f>IF(BB195=2,G195,0)</f>
        <v>0</v>
      </c>
      <c r="BE195" s="138">
        <f>IF(BB195=3,G195,0)</f>
        <v>0</v>
      </c>
      <c r="BF195" s="138">
        <f>IF(BB195=4,G195,0)</f>
        <v>0</v>
      </c>
      <c r="BG195" s="138">
        <f>IF(BB195=5,G195,0)</f>
        <v>0</v>
      </c>
    </row>
    <row r="196" spans="1:59" ht="12.75">
      <c r="A196" s="182"/>
      <c r="B196" s="183" t="s">
        <v>72</v>
      </c>
      <c r="C196" s="184" t="str">
        <f>CONCATENATE(B190," ",C190)</f>
        <v>712 Živičné krytiny</v>
      </c>
      <c r="D196" s="182"/>
      <c r="E196" s="185"/>
      <c r="F196" s="185"/>
      <c r="G196" s="186">
        <f>SUM(G190:G195)</f>
        <v>0</v>
      </c>
      <c r="H196" s="187"/>
      <c r="I196" s="188">
        <f>SUM(I190:I195)</f>
        <v>0.98982312</v>
      </c>
      <c r="J196" s="187"/>
      <c r="K196" s="188">
        <f>SUM(K190:K195)</f>
        <v>0</v>
      </c>
      <c r="Q196" s="165">
        <v>4</v>
      </c>
      <c r="BC196" s="189">
        <f>SUM(BC190:BC195)</f>
        <v>0</v>
      </c>
      <c r="BD196" s="189">
        <f>SUM(BD190:BD195)</f>
        <v>0</v>
      </c>
      <c r="BE196" s="189">
        <f>SUM(BE190:BE195)</f>
        <v>0</v>
      </c>
      <c r="BF196" s="189">
        <f>SUM(BF190:BF195)</f>
        <v>0</v>
      </c>
      <c r="BG196" s="189">
        <f>SUM(BG190:BG195)</f>
        <v>0</v>
      </c>
    </row>
    <row r="197" spans="1:17" ht="12.75">
      <c r="A197" s="158" t="s">
        <v>69</v>
      </c>
      <c r="B197" s="159" t="s">
        <v>334</v>
      </c>
      <c r="C197" s="160" t="s">
        <v>335</v>
      </c>
      <c r="D197" s="161"/>
      <c r="E197" s="162"/>
      <c r="F197" s="162"/>
      <c r="G197" s="163"/>
      <c r="H197" s="164"/>
      <c r="I197" s="164"/>
      <c r="J197" s="164"/>
      <c r="K197" s="164"/>
      <c r="Q197" s="165">
        <v>1</v>
      </c>
    </row>
    <row r="198" spans="1:59" ht="12.75">
      <c r="A198" s="166">
        <v>78</v>
      </c>
      <c r="B198" s="167" t="s">
        <v>336</v>
      </c>
      <c r="C198" s="168" t="s">
        <v>337</v>
      </c>
      <c r="D198" s="169" t="s">
        <v>103</v>
      </c>
      <c r="E198" s="170">
        <v>452.88</v>
      </c>
      <c r="F198" s="170"/>
      <c r="G198" s="171">
        <f>E198*F198</f>
        <v>0</v>
      </c>
      <c r="H198" s="172">
        <v>0</v>
      </c>
      <c r="I198" s="172">
        <f>E198*H198</f>
        <v>0</v>
      </c>
      <c r="J198" s="172">
        <v>-0.0022</v>
      </c>
      <c r="K198" s="172">
        <f>E198*J198</f>
        <v>-0.996336</v>
      </c>
      <c r="Q198" s="165">
        <v>2</v>
      </c>
      <c r="AA198" s="138">
        <v>12</v>
      </c>
      <c r="AB198" s="138">
        <v>0</v>
      </c>
      <c r="AC198" s="138">
        <v>78</v>
      </c>
      <c r="BB198" s="138">
        <v>2</v>
      </c>
      <c r="BC198" s="138">
        <f>IF(BB198=1,G198,0)</f>
        <v>0</v>
      </c>
      <c r="BD198" s="138">
        <f>IF(BB198=2,G198,0)</f>
        <v>0</v>
      </c>
      <c r="BE198" s="138">
        <f>IF(BB198=3,G198,0)</f>
        <v>0</v>
      </c>
      <c r="BF198" s="138">
        <f>IF(BB198=4,G198,0)</f>
        <v>0</v>
      </c>
      <c r="BG198" s="138">
        <f>IF(BB198=5,G198,0)</f>
        <v>0</v>
      </c>
    </row>
    <row r="199" spans="1:17" ht="12.75">
      <c r="A199" s="173"/>
      <c r="B199" s="174"/>
      <c r="C199" s="175" t="s">
        <v>309</v>
      </c>
      <c r="D199" s="176"/>
      <c r="E199" s="177">
        <v>452.88</v>
      </c>
      <c r="F199" s="178"/>
      <c r="G199" s="179"/>
      <c r="H199" s="180"/>
      <c r="I199" s="180"/>
      <c r="J199" s="180"/>
      <c r="K199" s="180"/>
      <c r="M199" s="138" t="s">
        <v>309</v>
      </c>
      <c r="O199" s="181"/>
      <c r="Q199" s="165"/>
    </row>
    <row r="200" spans="1:59" ht="25.5">
      <c r="A200" s="166">
        <v>79</v>
      </c>
      <c r="B200" s="167" t="s">
        <v>338</v>
      </c>
      <c r="C200" s="168" t="s">
        <v>339</v>
      </c>
      <c r="D200" s="169" t="s">
        <v>103</v>
      </c>
      <c r="E200" s="170">
        <v>452.88</v>
      </c>
      <c r="F200" s="170"/>
      <c r="G200" s="171">
        <f>E200*F200</f>
        <v>0</v>
      </c>
      <c r="H200" s="172">
        <v>0.00016</v>
      </c>
      <c r="I200" s="172">
        <f>E200*H200</f>
        <v>0.0724608</v>
      </c>
      <c r="J200" s="172">
        <v>0</v>
      </c>
      <c r="K200" s="172">
        <f>E200*J200</f>
        <v>0</v>
      </c>
      <c r="Q200" s="165">
        <v>2</v>
      </c>
      <c r="AA200" s="138">
        <v>12</v>
      </c>
      <c r="AB200" s="138">
        <v>0</v>
      </c>
      <c r="AC200" s="138">
        <v>79</v>
      </c>
      <c r="BB200" s="138">
        <v>2</v>
      </c>
      <c r="BC200" s="138">
        <f>IF(BB200=1,G200,0)</f>
        <v>0</v>
      </c>
      <c r="BD200" s="138">
        <f>IF(BB200=2,G200,0)</f>
        <v>0</v>
      </c>
      <c r="BE200" s="138">
        <f>IF(BB200=3,G200,0)</f>
        <v>0</v>
      </c>
      <c r="BF200" s="138">
        <f>IF(BB200=4,G200,0)</f>
        <v>0</v>
      </c>
      <c r="BG200" s="138">
        <f>IF(BB200=5,G200,0)</f>
        <v>0</v>
      </c>
    </row>
    <row r="201" spans="1:17" ht="12.75">
      <c r="A201" s="173"/>
      <c r="B201" s="174"/>
      <c r="C201" s="175" t="s">
        <v>309</v>
      </c>
      <c r="D201" s="176"/>
      <c r="E201" s="177">
        <v>452.88</v>
      </c>
      <c r="F201" s="178"/>
      <c r="G201" s="179"/>
      <c r="H201" s="180"/>
      <c r="I201" s="180"/>
      <c r="J201" s="180"/>
      <c r="K201" s="180"/>
      <c r="M201" s="138" t="s">
        <v>309</v>
      </c>
      <c r="O201" s="181"/>
      <c r="Q201" s="165"/>
    </row>
    <row r="202" spans="1:59" ht="12.75">
      <c r="A202" s="166">
        <v>80</v>
      </c>
      <c r="B202" s="167" t="s">
        <v>340</v>
      </c>
      <c r="C202" s="168" t="s">
        <v>341</v>
      </c>
      <c r="D202" s="169" t="s">
        <v>103</v>
      </c>
      <c r="E202" s="170">
        <v>452.88</v>
      </c>
      <c r="F202" s="170"/>
      <c r="G202" s="171">
        <f>E202*F202</f>
        <v>0</v>
      </c>
      <c r="H202" s="172">
        <v>0.00115</v>
      </c>
      <c r="I202" s="172">
        <f>E202*H202</f>
        <v>0.5208119999999999</v>
      </c>
      <c r="J202" s="172">
        <v>0</v>
      </c>
      <c r="K202" s="172">
        <f>E202*J202</f>
        <v>0</v>
      </c>
      <c r="Q202" s="165">
        <v>2</v>
      </c>
      <c r="AA202" s="138">
        <v>12</v>
      </c>
      <c r="AB202" s="138">
        <v>0</v>
      </c>
      <c r="AC202" s="138">
        <v>80</v>
      </c>
      <c r="BB202" s="138">
        <v>2</v>
      </c>
      <c r="BC202" s="138">
        <f>IF(BB202=1,G202,0)</f>
        <v>0</v>
      </c>
      <c r="BD202" s="138">
        <f>IF(BB202=2,G202,0)</f>
        <v>0</v>
      </c>
      <c r="BE202" s="138">
        <f>IF(BB202=3,G202,0)</f>
        <v>0</v>
      </c>
      <c r="BF202" s="138">
        <f>IF(BB202=4,G202,0)</f>
        <v>0</v>
      </c>
      <c r="BG202" s="138">
        <f>IF(BB202=5,G202,0)</f>
        <v>0</v>
      </c>
    </row>
    <row r="203" spans="1:17" ht="12.75">
      <c r="A203" s="173"/>
      <c r="B203" s="174"/>
      <c r="C203" s="175" t="s">
        <v>309</v>
      </c>
      <c r="D203" s="176"/>
      <c r="E203" s="177">
        <v>452.88</v>
      </c>
      <c r="F203" s="178"/>
      <c r="G203" s="179"/>
      <c r="H203" s="180"/>
      <c r="I203" s="180"/>
      <c r="J203" s="180"/>
      <c r="K203" s="180"/>
      <c r="M203" s="138" t="s">
        <v>309</v>
      </c>
      <c r="O203" s="181"/>
      <c r="Q203" s="165"/>
    </row>
    <row r="204" spans="1:59" ht="25.5">
      <c r="A204" s="166">
        <v>81</v>
      </c>
      <c r="B204" s="167" t="s">
        <v>342</v>
      </c>
      <c r="C204" s="168" t="s">
        <v>343</v>
      </c>
      <c r="D204" s="169" t="s">
        <v>77</v>
      </c>
      <c r="E204" s="170">
        <v>122.2776</v>
      </c>
      <c r="F204" s="170"/>
      <c r="G204" s="171">
        <f>E204*F204</f>
        <v>0</v>
      </c>
      <c r="H204" s="172">
        <v>0.02</v>
      </c>
      <c r="I204" s="172">
        <f>E204*H204</f>
        <v>2.445552</v>
      </c>
      <c r="J204" s="172">
        <v>0</v>
      </c>
      <c r="K204" s="172">
        <f>E204*J204</f>
        <v>0</v>
      </c>
      <c r="Q204" s="165">
        <v>2</v>
      </c>
      <c r="AA204" s="138">
        <v>12</v>
      </c>
      <c r="AB204" s="138">
        <v>1</v>
      </c>
      <c r="AC204" s="138">
        <v>81</v>
      </c>
      <c r="BB204" s="138">
        <v>2</v>
      </c>
      <c r="BC204" s="138">
        <f>IF(BB204=1,G204,0)</f>
        <v>0</v>
      </c>
      <c r="BD204" s="138">
        <f>IF(BB204=2,G204,0)</f>
        <v>0</v>
      </c>
      <c r="BE204" s="138">
        <f>IF(BB204=3,G204,0)</f>
        <v>0</v>
      </c>
      <c r="BF204" s="138">
        <f>IF(BB204=4,G204,0)</f>
        <v>0</v>
      </c>
      <c r="BG204" s="138">
        <f>IF(BB204=5,G204,0)</f>
        <v>0</v>
      </c>
    </row>
    <row r="205" spans="1:17" ht="12.75">
      <c r="A205" s="173"/>
      <c r="B205" s="174"/>
      <c r="C205" s="175" t="s">
        <v>344</v>
      </c>
      <c r="D205" s="176"/>
      <c r="E205" s="177">
        <v>122.2776</v>
      </c>
      <c r="F205" s="178"/>
      <c r="G205" s="179"/>
      <c r="H205" s="180"/>
      <c r="I205" s="180"/>
      <c r="J205" s="180"/>
      <c r="K205" s="180"/>
      <c r="M205" s="138" t="s">
        <v>344</v>
      </c>
      <c r="O205" s="181"/>
      <c r="Q205" s="165"/>
    </row>
    <row r="206" spans="1:59" ht="12.75">
      <c r="A206" s="166">
        <v>82</v>
      </c>
      <c r="B206" s="167" t="s">
        <v>345</v>
      </c>
      <c r="C206" s="168" t="s">
        <v>346</v>
      </c>
      <c r="D206" s="169" t="s">
        <v>103</v>
      </c>
      <c r="E206" s="170">
        <v>452.88</v>
      </c>
      <c r="F206" s="170"/>
      <c r="G206" s="171">
        <f>E206*F206</f>
        <v>0</v>
      </c>
      <c r="H206" s="172">
        <v>2E-05</v>
      </c>
      <c r="I206" s="172">
        <f>E206*H206</f>
        <v>0.0090576</v>
      </c>
      <c r="J206" s="172">
        <v>0</v>
      </c>
      <c r="K206" s="172">
        <f>E206*J206</f>
        <v>0</v>
      </c>
      <c r="Q206" s="165">
        <v>2</v>
      </c>
      <c r="AA206" s="138">
        <v>12</v>
      </c>
      <c r="AB206" s="138">
        <v>0</v>
      </c>
      <c r="AC206" s="138">
        <v>82</v>
      </c>
      <c r="BB206" s="138">
        <v>2</v>
      </c>
      <c r="BC206" s="138">
        <f>IF(BB206=1,G206,0)</f>
        <v>0</v>
      </c>
      <c r="BD206" s="138">
        <f>IF(BB206=2,G206,0)</f>
        <v>0</v>
      </c>
      <c r="BE206" s="138">
        <f>IF(BB206=3,G206,0)</f>
        <v>0</v>
      </c>
      <c r="BF206" s="138">
        <f>IF(BB206=4,G206,0)</f>
        <v>0</v>
      </c>
      <c r="BG206" s="138">
        <f>IF(BB206=5,G206,0)</f>
        <v>0</v>
      </c>
    </row>
    <row r="207" spans="1:17" ht="12.75">
      <c r="A207" s="173"/>
      <c r="B207" s="174"/>
      <c r="C207" s="175" t="s">
        <v>309</v>
      </c>
      <c r="D207" s="176"/>
      <c r="E207" s="177">
        <v>452.88</v>
      </c>
      <c r="F207" s="178"/>
      <c r="G207" s="179"/>
      <c r="H207" s="180"/>
      <c r="I207" s="180"/>
      <c r="J207" s="180"/>
      <c r="K207" s="180"/>
      <c r="M207" s="138" t="s">
        <v>309</v>
      </c>
      <c r="O207" s="181"/>
      <c r="Q207" s="165"/>
    </row>
    <row r="208" spans="1:17" ht="12.75">
      <c r="A208" s="173"/>
      <c r="B208" s="174"/>
      <c r="C208" s="175"/>
      <c r="D208" s="176"/>
      <c r="E208" s="177">
        <v>0</v>
      </c>
      <c r="F208" s="178"/>
      <c r="G208" s="179"/>
      <c r="H208" s="180"/>
      <c r="I208" s="180"/>
      <c r="J208" s="180"/>
      <c r="K208" s="180"/>
      <c r="O208" s="181"/>
      <c r="Q208" s="165"/>
    </row>
    <row r="209" spans="1:59" ht="12.75">
      <c r="A209" s="166">
        <v>83</v>
      </c>
      <c r="B209" s="167" t="s">
        <v>347</v>
      </c>
      <c r="C209" s="168" t="s">
        <v>348</v>
      </c>
      <c r="D209" s="169" t="s">
        <v>103</v>
      </c>
      <c r="E209" s="170">
        <v>504.768</v>
      </c>
      <c r="F209" s="170"/>
      <c r="G209" s="171">
        <f>E209*F209</f>
        <v>0</v>
      </c>
      <c r="H209" s="172">
        <v>0.00018</v>
      </c>
      <c r="I209" s="172">
        <f>E209*H209</f>
        <v>0.09085824</v>
      </c>
      <c r="J209" s="172">
        <v>0</v>
      </c>
      <c r="K209" s="172">
        <f>E209*J209</f>
        <v>0</v>
      </c>
      <c r="Q209" s="165">
        <v>2</v>
      </c>
      <c r="AA209" s="138">
        <v>12</v>
      </c>
      <c r="AB209" s="138">
        <v>1</v>
      </c>
      <c r="AC209" s="138">
        <v>83</v>
      </c>
      <c r="BB209" s="138">
        <v>2</v>
      </c>
      <c r="BC209" s="138">
        <f>IF(BB209=1,G209,0)</f>
        <v>0</v>
      </c>
      <c r="BD209" s="138">
        <f>IF(BB209=2,G209,0)</f>
        <v>0</v>
      </c>
      <c r="BE209" s="138">
        <f>IF(BB209=3,G209,0)</f>
        <v>0</v>
      </c>
      <c r="BF209" s="138">
        <f>IF(BB209=4,G209,0)</f>
        <v>0</v>
      </c>
      <c r="BG209" s="138">
        <f>IF(BB209=5,G209,0)</f>
        <v>0</v>
      </c>
    </row>
    <row r="210" spans="1:59" ht="25.5">
      <c r="A210" s="166">
        <v>84</v>
      </c>
      <c r="B210" s="167" t="s">
        <v>349</v>
      </c>
      <c r="C210" s="168" t="s">
        <v>350</v>
      </c>
      <c r="D210" s="169" t="s">
        <v>103</v>
      </c>
      <c r="E210" s="170">
        <v>207.355</v>
      </c>
      <c r="F210" s="170"/>
      <c r="G210" s="171">
        <f>E210*F210</f>
        <v>0</v>
      </c>
      <c r="H210" s="172">
        <v>0</v>
      </c>
      <c r="I210" s="172">
        <f>E210*H210</f>
        <v>0</v>
      </c>
      <c r="J210" s="172">
        <v>0</v>
      </c>
      <c r="K210" s="172">
        <f>E210*J210</f>
        <v>0</v>
      </c>
      <c r="Q210" s="165">
        <v>2</v>
      </c>
      <c r="AA210" s="138">
        <v>12</v>
      </c>
      <c r="AB210" s="138">
        <v>0</v>
      </c>
      <c r="AC210" s="138">
        <v>84</v>
      </c>
      <c r="BB210" s="138">
        <v>2</v>
      </c>
      <c r="BC210" s="138">
        <f>IF(BB210=1,G210,0)</f>
        <v>0</v>
      </c>
      <c r="BD210" s="138">
        <f>IF(BB210=2,G210,0)</f>
        <v>0</v>
      </c>
      <c r="BE210" s="138">
        <f>IF(BB210=3,G210,0)</f>
        <v>0</v>
      </c>
      <c r="BF210" s="138">
        <f>IF(BB210=4,G210,0)</f>
        <v>0</v>
      </c>
      <c r="BG210" s="138">
        <f>IF(BB210=5,G210,0)</f>
        <v>0</v>
      </c>
    </row>
    <row r="211" spans="1:17" ht="12.75">
      <c r="A211" s="173"/>
      <c r="B211" s="174"/>
      <c r="C211" s="175" t="s">
        <v>351</v>
      </c>
      <c r="D211" s="176"/>
      <c r="E211" s="177">
        <v>207.355</v>
      </c>
      <c r="F211" s="178"/>
      <c r="G211" s="179"/>
      <c r="H211" s="180"/>
      <c r="I211" s="180"/>
      <c r="J211" s="180"/>
      <c r="K211" s="180"/>
      <c r="M211" s="138" t="s">
        <v>351</v>
      </c>
      <c r="O211" s="181"/>
      <c r="Q211" s="165"/>
    </row>
    <row r="212" spans="1:59" ht="12.75">
      <c r="A212" s="166">
        <v>85</v>
      </c>
      <c r="B212" s="167" t="s">
        <v>352</v>
      </c>
      <c r="C212" s="168" t="s">
        <v>353</v>
      </c>
      <c r="D212" s="169" t="s">
        <v>103</v>
      </c>
      <c r="E212" s="170">
        <v>189.925</v>
      </c>
      <c r="F212" s="170"/>
      <c r="G212" s="171">
        <f>E212*F212</f>
        <v>0</v>
      </c>
      <c r="H212" s="172">
        <v>0</v>
      </c>
      <c r="I212" s="172">
        <f>E212*H212</f>
        <v>0</v>
      </c>
      <c r="J212" s="172">
        <v>0</v>
      </c>
      <c r="K212" s="172">
        <f>E212*J212</f>
        <v>0</v>
      </c>
      <c r="Q212" s="165">
        <v>2</v>
      </c>
      <c r="AA212" s="138">
        <v>12</v>
      </c>
      <c r="AB212" s="138">
        <v>0</v>
      </c>
      <c r="AC212" s="138">
        <v>85</v>
      </c>
      <c r="BB212" s="138">
        <v>2</v>
      </c>
      <c r="BC212" s="138">
        <f>IF(BB212=1,G212,0)</f>
        <v>0</v>
      </c>
      <c r="BD212" s="138">
        <f>IF(BB212=2,G212,0)</f>
        <v>0</v>
      </c>
      <c r="BE212" s="138">
        <f>IF(BB212=3,G212,0)</f>
        <v>0</v>
      </c>
      <c r="BF212" s="138">
        <f>IF(BB212=4,G212,0)</f>
        <v>0</v>
      </c>
      <c r="BG212" s="138">
        <f>IF(BB212=5,G212,0)</f>
        <v>0</v>
      </c>
    </row>
    <row r="213" spans="1:17" ht="12.75">
      <c r="A213" s="173"/>
      <c r="B213" s="174"/>
      <c r="C213" s="175" t="s">
        <v>354</v>
      </c>
      <c r="D213" s="176"/>
      <c r="E213" s="177">
        <v>189.925</v>
      </c>
      <c r="F213" s="178"/>
      <c r="G213" s="179"/>
      <c r="H213" s="180"/>
      <c r="I213" s="180"/>
      <c r="J213" s="180"/>
      <c r="K213" s="180"/>
      <c r="M213" s="138" t="s">
        <v>354</v>
      </c>
      <c r="O213" s="181"/>
      <c r="Q213" s="165"/>
    </row>
    <row r="214" spans="1:59" ht="25.5">
      <c r="A214" s="166">
        <v>86</v>
      </c>
      <c r="B214" s="167" t="s">
        <v>355</v>
      </c>
      <c r="C214" s="168" t="s">
        <v>356</v>
      </c>
      <c r="D214" s="169" t="s">
        <v>103</v>
      </c>
      <c r="E214" s="170">
        <v>208.9175</v>
      </c>
      <c r="F214" s="170"/>
      <c r="G214" s="171">
        <f>E214*F214</f>
        <v>0</v>
      </c>
      <c r="H214" s="172">
        <v>0.008</v>
      </c>
      <c r="I214" s="172">
        <f>E214*H214</f>
        <v>1.67134</v>
      </c>
      <c r="J214" s="172">
        <v>0</v>
      </c>
      <c r="K214" s="172">
        <f>E214*J214</f>
        <v>0</v>
      </c>
      <c r="Q214" s="165">
        <v>2</v>
      </c>
      <c r="AA214" s="138">
        <v>12</v>
      </c>
      <c r="AB214" s="138">
        <v>1</v>
      </c>
      <c r="AC214" s="138">
        <v>86</v>
      </c>
      <c r="BB214" s="138">
        <v>2</v>
      </c>
      <c r="BC214" s="138">
        <f>IF(BB214=1,G214,0)</f>
        <v>0</v>
      </c>
      <c r="BD214" s="138">
        <f>IF(BB214=2,G214,0)</f>
        <v>0</v>
      </c>
      <c r="BE214" s="138">
        <f>IF(BB214=3,G214,0)</f>
        <v>0</v>
      </c>
      <c r="BF214" s="138">
        <f>IF(BB214=4,G214,0)</f>
        <v>0</v>
      </c>
      <c r="BG214" s="138">
        <f>IF(BB214=5,G214,0)</f>
        <v>0</v>
      </c>
    </row>
    <row r="215" spans="1:17" ht="12.75">
      <c r="A215" s="173"/>
      <c r="B215" s="174"/>
      <c r="C215" s="175" t="s">
        <v>357</v>
      </c>
      <c r="D215" s="176"/>
      <c r="E215" s="177">
        <v>208.9175</v>
      </c>
      <c r="F215" s="178"/>
      <c r="G215" s="179"/>
      <c r="H215" s="180"/>
      <c r="I215" s="180"/>
      <c r="J215" s="180"/>
      <c r="K215" s="180"/>
      <c r="M215" s="138" t="s">
        <v>357</v>
      </c>
      <c r="O215" s="181"/>
      <c r="Q215" s="165"/>
    </row>
    <row r="216" spans="1:59" ht="12.75">
      <c r="A216" s="166">
        <v>87</v>
      </c>
      <c r="B216" s="167" t="s">
        <v>358</v>
      </c>
      <c r="C216" s="168" t="s">
        <v>359</v>
      </c>
      <c r="D216" s="169" t="s">
        <v>132</v>
      </c>
      <c r="E216" s="170">
        <v>135</v>
      </c>
      <c r="F216" s="170"/>
      <c r="G216" s="171">
        <f>E216*F216</f>
        <v>0</v>
      </c>
      <c r="H216" s="172">
        <v>0.0015</v>
      </c>
      <c r="I216" s="172">
        <f>E216*H216</f>
        <v>0.2025</v>
      </c>
      <c r="J216" s="172">
        <v>0</v>
      </c>
      <c r="K216" s="172">
        <f>E216*J216</f>
        <v>0</v>
      </c>
      <c r="Q216" s="165">
        <v>2</v>
      </c>
      <c r="AA216" s="138">
        <v>12</v>
      </c>
      <c r="AB216" s="138">
        <v>1</v>
      </c>
      <c r="AC216" s="138">
        <v>87</v>
      </c>
      <c r="BB216" s="138">
        <v>2</v>
      </c>
      <c r="BC216" s="138">
        <f>IF(BB216=1,G216,0)</f>
        <v>0</v>
      </c>
      <c r="BD216" s="138">
        <f>IF(BB216=2,G216,0)</f>
        <v>0</v>
      </c>
      <c r="BE216" s="138">
        <f>IF(BB216=3,G216,0)</f>
        <v>0</v>
      </c>
      <c r="BF216" s="138">
        <f>IF(BB216=4,G216,0)</f>
        <v>0</v>
      </c>
      <c r="BG216" s="138">
        <f>IF(BB216=5,G216,0)</f>
        <v>0</v>
      </c>
    </row>
    <row r="217" spans="1:59" ht="12.75">
      <c r="A217" s="166">
        <v>88</v>
      </c>
      <c r="B217" s="167" t="s">
        <v>360</v>
      </c>
      <c r="C217" s="168" t="s">
        <v>361</v>
      </c>
      <c r="D217" s="169" t="s">
        <v>292</v>
      </c>
      <c r="E217" s="170">
        <v>6.0089</v>
      </c>
      <c r="F217" s="170"/>
      <c r="G217" s="171">
        <f>E217*F217</f>
        <v>0</v>
      </c>
      <c r="H217" s="172">
        <v>0</v>
      </c>
      <c r="I217" s="172">
        <f>E217*H217</f>
        <v>0</v>
      </c>
      <c r="J217" s="172">
        <v>0</v>
      </c>
      <c r="K217" s="172">
        <f>E217*J217</f>
        <v>0</v>
      </c>
      <c r="Q217" s="165">
        <v>2</v>
      </c>
      <c r="AA217" s="138">
        <v>12</v>
      </c>
      <c r="AB217" s="138">
        <v>0</v>
      </c>
      <c r="AC217" s="138">
        <v>88</v>
      </c>
      <c r="BB217" s="138">
        <v>2</v>
      </c>
      <c r="BC217" s="138">
        <f>IF(BB217=1,G217,0)</f>
        <v>0</v>
      </c>
      <c r="BD217" s="138">
        <f>IF(BB217=2,G217,0)</f>
        <v>0</v>
      </c>
      <c r="BE217" s="138">
        <f>IF(BB217=3,G217,0)</f>
        <v>0</v>
      </c>
      <c r="BF217" s="138">
        <f>IF(BB217=4,G217,0)</f>
        <v>0</v>
      </c>
      <c r="BG217" s="138">
        <f>IF(BB217=5,G217,0)</f>
        <v>0</v>
      </c>
    </row>
    <row r="218" spans="1:59" ht="12.75">
      <c r="A218" s="182"/>
      <c r="B218" s="183" t="s">
        <v>72</v>
      </c>
      <c r="C218" s="184" t="str">
        <f>CONCATENATE(B197," ",C197)</f>
        <v>713 Izolace tepelné</v>
      </c>
      <c r="D218" s="182"/>
      <c r="E218" s="185"/>
      <c r="F218" s="185"/>
      <c r="G218" s="186">
        <f>SUM(G197:G217)</f>
        <v>0</v>
      </c>
      <c r="H218" s="187"/>
      <c r="I218" s="188">
        <f>SUM(I197:I217)</f>
        <v>5.01258064</v>
      </c>
      <c r="J218" s="187"/>
      <c r="K218" s="188">
        <f>SUM(K197:K217)</f>
        <v>-0.996336</v>
      </c>
      <c r="Q218" s="165">
        <v>4</v>
      </c>
      <c r="BC218" s="189">
        <f>SUM(BC197:BC217)</f>
        <v>0</v>
      </c>
      <c r="BD218" s="189">
        <f>SUM(BD197:BD217)</f>
        <v>0</v>
      </c>
      <c r="BE218" s="189">
        <f>SUM(BE197:BE217)</f>
        <v>0</v>
      </c>
      <c r="BF218" s="189">
        <f>SUM(BF197:BF217)</f>
        <v>0</v>
      </c>
      <c r="BG218" s="189">
        <f>SUM(BG197:BG217)</f>
        <v>0</v>
      </c>
    </row>
    <row r="219" spans="1:17" ht="12.75">
      <c r="A219" s="158" t="s">
        <v>69</v>
      </c>
      <c r="B219" s="159" t="s">
        <v>362</v>
      </c>
      <c r="C219" s="160" t="s">
        <v>363</v>
      </c>
      <c r="D219" s="161"/>
      <c r="E219" s="162"/>
      <c r="F219" s="162"/>
      <c r="G219" s="163"/>
      <c r="H219" s="164"/>
      <c r="I219" s="164"/>
      <c r="J219" s="164"/>
      <c r="K219" s="164"/>
      <c r="Q219" s="165">
        <v>1</v>
      </c>
    </row>
    <row r="220" spans="1:59" ht="12.75">
      <c r="A220" s="166">
        <v>89</v>
      </c>
      <c r="B220" s="167" t="s">
        <v>364</v>
      </c>
      <c r="C220" s="168" t="s">
        <v>365</v>
      </c>
      <c r="D220" s="169" t="s">
        <v>147</v>
      </c>
      <c r="E220" s="170">
        <v>21.6</v>
      </c>
      <c r="F220" s="170"/>
      <c r="G220" s="171">
        <f>E220*F220</f>
        <v>0</v>
      </c>
      <c r="H220" s="172">
        <v>0.00195</v>
      </c>
      <c r="I220" s="172">
        <f>E220*H220</f>
        <v>0.04212</v>
      </c>
      <c r="J220" s="172">
        <v>0</v>
      </c>
      <c r="K220" s="172">
        <f>E220*J220</f>
        <v>0</v>
      </c>
      <c r="Q220" s="165">
        <v>2</v>
      </c>
      <c r="AA220" s="138">
        <v>12</v>
      </c>
      <c r="AB220" s="138">
        <v>0</v>
      </c>
      <c r="AC220" s="138">
        <v>89</v>
      </c>
      <c r="BB220" s="138">
        <v>2</v>
      </c>
      <c r="BC220" s="138">
        <f>IF(BB220=1,G220,0)</f>
        <v>0</v>
      </c>
      <c r="BD220" s="138">
        <f>IF(BB220=2,G220,0)</f>
        <v>0</v>
      </c>
      <c r="BE220" s="138">
        <f>IF(BB220=3,G220,0)</f>
        <v>0</v>
      </c>
      <c r="BF220" s="138">
        <f>IF(BB220=4,G220,0)</f>
        <v>0</v>
      </c>
      <c r="BG220" s="138">
        <f>IF(BB220=5,G220,0)</f>
        <v>0</v>
      </c>
    </row>
    <row r="221" spans="1:17" ht="12.75">
      <c r="A221" s="173"/>
      <c r="B221" s="174"/>
      <c r="C221" s="175" t="s">
        <v>366</v>
      </c>
      <c r="D221" s="176"/>
      <c r="E221" s="177">
        <v>21.6</v>
      </c>
      <c r="F221" s="178"/>
      <c r="G221" s="179"/>
      <c r="H221" s="180"/>
      <c r="I221" s="180"/>
      <c r="J221" s="180"/>
      <c r="K221" s="180"/>
      <c r="M221" s="138" t="s">
        <v>366</v>
      </c>
      <c r="O221" s="181"/>
      <c r="Q221" s="165"/>
    </row>
    <row r="222" spans="1:59" ht="12.75">
      <c r="A222" s="166">
        <v>90</v>
      </c>
      <c r="B222" s="167" t="s">
        <v>367</v>
      </c>
      <c r="C222" s="168" t="s">
        <v>368</v>
      </c>
      <c r="D222" s="169" t="s">
        <v>147</v>
      </c>
      <c r="E222" s="170">
        <v>60</v>
      </c>
      <c r="F222" s="170"/>
      <c r="G222" s="171">
        <f>E222*F222</f>
        <v>0</v>
      </c>
      <c r="H222" s="172">
        <v>0.0025</v>
      </c>
      <c r="I222" s="172">
        <f>E222*H222</f>
        <v>0.15</v>
      </c>
      <c r="J222" s="172">
        <v>0</v>
      </c>
      <c r="K222" s="172">
        <f>E222*J222</f>
        <v>0</v>
      </c>
      <c r="Q222" s="165">
        <v>2</v>
      </c>
      <c r="AA222" s="138">
        <v>12</v>
      </c>
      <c r="AB222" s="138">
        <v>0</v>
      </c>
      <c r="AC222" s="138">
        <v>90</v>
      </c>
      <c r="BB222" s="138">
        <v>2</v>
      </c>
      <c r="BC222" s="138">
        <f>IF(BB222=1,G222,0)</f>
        <v>0</v>
      </c>
      <c r="BD222" s="138">
        <f>IF(BB222=2,G222,0)</f>
        <v>0</v>
      </c>
      <c r="BE222" s="138">
        <f>IF(BB222=3,G222,0)</f>
        <v>0</v>
      </c>
      <c r="BF222" s="138">
        <f>IF(BB222=4,G222,0)</f>
        <v>0</v>
      </c>
      <c r="BG222" s="138">
        <f>IF(BB222=5,G222,0)</f>
        <v>0</v>
      </c>
    </row>
    <row r="223" spans="1:59" ht="25.5">
      <c r="A223" s="166">
        <v>91</v>
      </c>
      <c r="B223" s="167" t="s">
        <v>369</v>
      </c>
      <c r="C223" s="168" t="s">
        <v>370</v>
      </c>
      <c r="D223" s="169" t="s">
        <v>132</v>
      </c>
      <c r="E223" s="170">
        <v>5</v>
      </c>
      <c r="F223" s="170"/>
      <c r="G223" s="171">
        <f>E223*F223</f>
        <v>0</v>
      </c>
      <c r="H223" s="172">
        <v>0.07643</v>
      </c>
      <c r="I223" s="172">
        <f>E223*H223</f>
        <v>0.38215</v>
      </c>
      <c r="J223" s="172">
        <v>0</v>
      </c>
      <c r="K223" s="172">
        <f>E223*J223</f>
        <v>0</v>
      </c>
      <c r="Q223" s="165">
        <v>2</v>
      </c>
      <c r="AA223" s="138">
        <v>12</v>
      </c>
      <c r="AB223" s="138">
        <v>0</v>
      </c>
      <c r="AC223" s="138">
        <v>91</v>
      </c>
      <c r="BB223" s="138">
        <v>2</v>
      </c>
      <c r="BC223" s="138">
        <f>IF(BB223=1,G223,0)</f>
        <v>0</v>
      </c>
      <c r="BD223" s="138">
        <f>IF(BB223=2,G223,0)</f>
        <v>0</v>
      </c>
      <c r="BE223" s="138">
        <f>IF(BB223=3,G223,0)</f>
        <v>0</v>
      </c>
      <c r="BF223" s="138">
        <f>IF(BB223=4,G223,0)</f>
        <v>0</v>
      </c>
      <c r="BG223" s="138">
        <f>IF(BB223=5,G223,0)</f>
        <v>0</v>
      </c>
    </row>
    <row r="224" spans="1:59" ht="12.75">
      <c r="A224" s="166">
        <v>92</v>
      </c>
      <c r="B224" s="167" t="s">
        <v>371</v>
      </c>
      <c r="C224" s="168" t="s">
        <v>372</v>
      </c>
      <c r="D224" s="169" t="s">
        <v>132</v>
      </c>
      <c r="E224" s="170">
        <v>3</v>
      </c>
      <c r="F224" s="170"/>
      <c r="G224" s="171">
        <f>E224*F224</f>
        <v>0</v>
      </c>
      <c r="H224" s="172">
        <v>0</v>
      </c>
      <c r="I224" s="172">
        <f>E224*H224</f>
        <v>0</v>
      </c>
      <c r="J224" s="172">
        <v>0</v>
      </c>
      <c r="K224" s="172">
        <f>E224*J224</f>
        <v>0</v>
      </c>
      <c r="Q224" s="165">
        <v>2</v>
      </c>
      <c r="AA224" s="138">
        <v>12</v>
      </c>
      <c r="AB224" s="138">
        <v>0</v>
      </c>
      <c r="AC224" s="138">
        <v>92</v>
      </c>
      <c r="BB224" s="138">
        <v>2</v>
      </c>
      <c r="BC224" s="138">
        <f>IF(BB224=1,G224,0)</f>
        <v>0</v>
      </c>
      <c r="BD224" s="138">
        <f>IF(BB224=2,G224,0)</f>
        <v>0</v>
      </c>
      <c r="BE224" s="138">
        <f>IF(BB224=3,G224,0)</f>
        <v>0</v>
      </c>
      <c r="BF224" s="138">
        <f>IF(BB224=4,G224,0)</f>
        <v>0</v>
      </c>
      <c r="BG224" s="138">
        <f>IF(BB224=5,G224,0)</f>
        <v>0</v>
      </c>
    </row>
    <row r="225" spans="1:59" ht="12.75">
      <c r="A225" s="166">
        <v>93</v>
      </c>
      <c r="B225" s="167" t="s">
        <v>373</v>
      </c>
      <c r="C225" s="168" t="s">
        <v>374</v>
      </c>
      <c r="D225" s="169" t="s">
        <v>132</v>
      </c>
      <c r="E225" s="170">
        <v>3</v>
      </c>
      <c r="F225" s="170"/>
      <c r="G225" s="171">
        <f>E225*F225</f>
        <v>0</v>
      </c>
      <c r="H225" s="172">
        <v>0.00032</v>
      </c>
      <c r="I225" s="172">
        <f>E225*H225</f>
        <v>0.0009600000000000001</v>
      </c>
      <c r="J225" s="172">
        <v>0</v>
      </c>
      <c r="K225" s="172">
        <f>E225*J225</f>
        <v>0</v>
      </c>
      <c r="Q225" s="165">
        <v>2</v>
      </c>
      <c r="AA225" s="138">
        <v>12</v>
      </c>
      <c r="AB225" s="138">
        <v>1</v>
      </c>
      <c r="AC225" s="138">
        <v>93</v>
      </c>
      <c r="BB225" s="138">
        <v>2</v>
      </c>
      <c r="BC225" s="138">
        <f>IF(BB225=1,G225,0)</f>
        <v>0</v>
      </c>
      <c r="BD225" s="138">
        <f>IF(BB225=2,G225,0)</f>
        <v>0</v>
      </c>
      <c r="BE225" s="138">
        <f>IF(BB225=3,G225,0)</f>
        <v>0</v>
      </c>
      <c r="BF225" s="138">
        <f>IF(BB225=4,G225,0)</f>
        <v>0</v>
      </c>
      <c r="BG225" s="138">
        <f>IF(BB225=5,G225,0)</f>
        <v>0</v>
      </c>
    </row>
    <row r="226" spans="1:59" ht="12.75">
      <c r="A226" s="166">
        <v>94</v>
      </c>
      <c r="B226" s="167" t="s">
        <v>375</v>
      </c>
      <c r="C226" s="168" t="s">
        <v>376</v>
      </c>
      <c r="D226" s="169" t="s">
        <v>132</v>
      </c>
      <c r="E226" s="170">
        <v>2</v>
      </c>
      <c r="F226" s="170"/>
      <c r="G226" s="171">
        <f>E226*F226</f>
        <v>0</v>
      </c>
      <c r="H226" s="172">
        <v>0.00041</v>
      </c>
      <c r="I226" s="172">
        <f>E226*H226</f>
        <v>0.00082</v>
      </c>
      <c r="J226" s="172">
        <v>0</v>
      </c>
      <c r="K226" s="172">
        <f>E226*J226</f>
        <v>0</v>
      </c>
      <c r="Q226" s="165">
        <v>2</v>
      </c>
      <c r="AA226" s="138">
        <v>12</v>
      </c>
      <c r="AB226" s="138">
        <v>1</v>
      </c>
      <c r="AC226" s="138">
        <v>94</v>
      </c>
      <c r="BB226" s="138">
        <v>2</v>
      </c>
      <c r="BC226" s="138">
        <f>IF(BB226=1,G226,0)</f>
        <v>0</v>
      </c>
      <c r="BD226" s="138">
        <f>IF(BB226=2,G226,0)</f>
        <v>0</v>
      </c>
      <c r="BE226" s="138">
        <f>IF(BB226=3,G226,0)</f>
        <v>0</v>
      </c>
      <c r="BF226" s="138">
        <f>IF(BB226=4,G226,0)</f>
        <v>0</v>
      </c>
      <c r="BG226" s="138">
        <f>IF(BB226=5,G226,0)</f>
        <v>0</v>
      </c>
    </row>
    <row r="227" spans="1:59" ht="12.75">
      <c r="A227" s="166">
        <v>95</v>
      </c>
      <c r="B227" s="167" t="s">
        <v>377</v>
      </c>
      <c r="C227" s="168" t="s">
        <v>378</v>
      </c>
      <c r="D227" s="169" t="s">
        <v>132</v>
      </c>
      <c r="E227" s="170">
        <v>6</v>
      </c>
      <c r="F227" s="170"/>
      <c r="G227" s="171">
        <f>E227*F227</f>
        <v>0</v>
      </c>
      <c r="H227" s="172">
        <v>0.00048</v>
      </c>
      <c r="I227" s="172">
        <f>E227*H227</f>
        <v>0.00288</v>
      </c>
      <c r="J227" s="172">
        <v>0</v>
      </c>
      <c r="K227" s="172">
        <f>E227*J227</f>
        <v>0</v>
      </c>
      <c r="Q227" s="165">
        <v>2</v>
      </c>
      <c r="AA227" s="138">
        <v>12</v>
      </c>
      <c r="AB227" s="138">
        <v>1</v>
      </c>
      <c r="AC227" s="138">
        <v>95</v>
      </c>
      <c r="BB227" s="138">
        <v>2</v>
      </c>
      <c r="BC227" s="138">
        <f>IF(BB227=1,G227,0)</f>
        <v>0</v>
      </c>
      <c r="BD227" s="138">
        <f>IF(BB227=2,G227,0)</f>
        <v>0</v>
      </c>
      <c r="BE227" s="138">
        <f>IF(BB227=3,G227,0)</f>
        <v>0</v>
      </c>
      <c r="BF227" s="138">
        <f>IF(BB227=4,G227,0)</f>
        <v>0</v>
      </c>
      <c r="BG227" s="138">
        <f>IF(BB227=5,G227,0)</f>
        <v>0</v>
      </c>
    </row>
    <row r="228" spans="1:59" ht="12.75">
      <c r="A228" s="166">
        <v>96</v>
      </c>
      <c r="B228" s="167" t="s">
        <v>379</v>
      </c>
      <c r="C228" s="168" t="s">
        <v>380</v>
      </c>
      <c r="D228" s="169" t="s">
        <v>132</v>
      </c>
      <c r="E228" s="170">
        <v>3</v>
      </c>
      <c r="F228" s="170"/>
      <c r="G228" s="171">
        <f>E228*F228</f>
        <v>0</v>
      </c>
      <c r="H228" s="172">
        <v>0.00077</v>
      </c>
      <c r="I228" s="172">
        <f>E228*H228</f>
        <v>0.00231</v>
      </c>
      <c r="J228" s="172">
        <v>0</v>
      </c>
      <c r="K228" s="172">
        <f>E228*J228</f>
        <v>0</v>
      </c>
      <c r="Q228" s="165">
        <v>2</v>
      </c>
      <c r="AA228" s="138">
        <v>12</v>
      </c>
      <c r="AB228" s="138">
        <v>1</v>
      </c>
      <c r="AC228" s="138">
        <v>96</v>
      </c>
      <c r="BB228" s="138">
        <v>2</v>
      </c>
      <c r="BC228" s="138">
        <f>IF(BB228=1,G228,0)</f>
        <v>0</v>
      </c>
      <c r="BD228" s="138">
        <f>IF(BB228=2,G228,0)</f>
        <v>0</v>
      </c>
      <c r="BE228" s="138">
        <f>IF(BB228=3,G228,0)</f>
        <v>0</v>
      </c>
      <c r="BF228" s="138">
        <f>IF(BB228=4,G228,0)</f>
        <v>0</v>
      </c>
      <c r="BG228" s="138">
        <f>IF(BB228=5,G228,0)</f>
        <v>0</v>
      </c>
    </row>
    <row r="229" spans="1:59" ht="12.75">
      <c r="A229" s="166">
        <v>97</v>
      </c>
      <c r="B229" s="167" t="s">
        <v>381</v>
      </c>
      <c r="C229" s="168" t="s">
        <v>382</v>
      </c>
      <c r="D229" s="169" t="s">
        <v>292</v>
      </c>
      <c r="E229" s="170">
        <v>0.4652</v>
      </c>
      <c r="F229" s="170"/>
      <c r="G229" s="171">
        <f>E229*F229</f>
        <v>0</v>
      </c>
      <c r="H229" s="172">
        <v>0</v>
      </c>
      <c r="I229" s="172">
        <f>E229*H229</f>
        <v>0</v>
      </c>
      <c r="J229" s="172">
        <v>0</v>
      </c>
      <c r="K229" s="172">
        <f>E229*J229</f>
        <v>0</v>
      </c>
      <c r="Q229" s="165">
        <v>2</v>
      </c>
      <c r="AA229" s="138">
        <v>12</v>
      </c>
      <c r="AB229" s="138">
        <v>0</v>
      </c>
      <c r="AC229" s="138">
        <v>97</v>
      </c>
      <c r="BB229" s="138">
        <v>2</v>
      </c>
      <c r="BC229" s="138">
        <f>IF(BB229=1,G229,0)</f>
        <v>0</v>
      </c>
      <c r="BD229" s="138">
        <f>IF(BB229=2,G229,0)</f>
        <v>0</v>
      </c>
      <c r="BE229" s="138">
        <f>IF(BB229=3,G229,0)</f>
        <v>0</v>
      </c>
      <c r="BF229" s="138">
        <f>IF(BB229=4,G229,0)</f>
        <v>0</v>
      </c>
      <c r="BG229" s="138">
        <f>IF(BB229=5,G229,0)</f>
        <v>0</v>
      </c>
    </row>
    <row r="230" spans="1:59" ht="12.75">
      <c r="A230" s="182"/>
      <c r="B230" s="183" t="s">
        <v>72</v>
      </c>
      <c r="C230" s="184" t="str">
        <f>CONCATENATE(B219," ",C219)</f>
        <v>721 Vnitřní kanalizace</v>
      </c>
      <c r="D230" s="182"/>
      <c r="E230" s="185"/>
      <c r="F230" s="185"/>
      <c r="G230" s="186">
        <f>SUM(G219:G229)</f>
        <v>0</v>
      </c>
      <c r="H230" s="187"/>
      <c r="I230" s="188">
        <f>SUM(I219:I229)</f>
        <v>0.58124</v>
      </c>
      <c r="J230" s="187"/>
      <c r="K230" s="188">
        <f>SUM(K219:K229)</f>
        <v>0</v>
      </c>
      <c r="Q230" s="165">
        <v>4</v>
      </c>
      <c r="BC230" s="189">
        <f>SUM(BC219:BC229)</f>
        <v>0</v>
      </c>
      <c r="BD230" s="189">
        <f>SUM(BD219:BD229)</f>
        <v>0</v>
      </c>
      <c r="BE230" s="189">
        <f>SUM(BE219:BE229)</f>
        <v>0</v>
      </c>
      <c r="BF230" s="189">
        <f>SUM(BF219:BF229)</f>
        <v>0</v>
      </c>
      <c r="BG230" s="189">
        <f>SUM(BG219:BG229)</f>
        <v>0</v>
      </c>
    </row>
    <row r="231" spans="1:17" ht="12.75">
      <c r="A231" s="158" t="s">
        <v>69</v>
      </c>
      <c r="B231" s="159" t="s">
        <v>383</v>
      </c>
      <c r="C231" s="160" t="s">
        <v>384</v>
      </c>
      <c r="D231" s="161"/>
      <c r="E231" s="162"/>
      <c r="F231" s="162"/>
      <c r="G231" s="163"/>
      <c r="H231" s="164"/>
      <c r="I231" s="164"/>
      <c r="J231" s="164"/>
      <c r="K231" s="164"/>
      <c r="Q231" s="165">
        <v>1</v>
      </c>
    </row>
    <row r="232" spans="1:59" ht="12.75">
      <c r="A232" s="166">
        <v>98</v>
      </c>
      <c r="B232" s="167" t="s">
        <v>385</v>
      </c>
      <c r="C232" s="168" t="s">
        <v>386</v>
      </c>
      <c r="D232" s="169" t="s">
        <v>147</v>
      </c>
      <c r="E232" s="170">
        <v>152</v>
      </c>
      <c r="F232" s="170"/>
      <c r="G232" s="171">
        <f>E232*F232</f>
        <v>0</v>
      </c>
      <c r="H232" s="172">
        <v>0.00398</v>
      </c>
      <c r="I232" s="172">
        <f>E232*H232</f>
        <v>0.60496</v>
      </c>
      <c r="J232" s="172">
        <v>0</v>
      </c>
      <c r="K232" s="172">
        <f>E232*J232</f>
        <v>0</v>
      </c>
      <c r="Q232" s="165">
        <v>2</v>
      </c>
      <c r="AA232" s="138">
        <v>12</v>
      </c>
      <c r="AB232" s="138">
        <v>0</v>
      </c>
      <c r="AC232" s="138">
        <v>98</v>
      </c>
      <c r="BB232" s="138">
        <v>2</v>
      </c>
      <c r="BC232" s="138">
        <f>IF(BB232=1,G232,0)</f>
        <v>0</v>
      </c>
      <c r="BD232" s="138">
        <f>IF(BB232=2,G232,0)</f>
        <v>0</v>
      </c>
      <c r="BE232" s="138">
        <f>IF(BB232=3,G232,0)</f>
        <v>0</v>
      </c>
      <c r="BF232" s="138">
        <f>IF(BB232=4,G232,0)</f>
        <v>0</v>
      </c>
      <c r="BG232" s="138">
        <f>IF(BB232=5,G232,0)</f>
        <v>0</v>
      </c>
    </row>
    <row r="233" spans="1:59" ht="12.75">
      <c r="A233" s="166">
        <v>99</v>
      </c>
      <c r="B233" s="167" t="s">
        <v>387</v>
      </c>
      <c r="C233" s="168" t="s">
        <v>388</v>
      </c>
      <c r="D233" s="169" t="s">
        <v>147</v>
      </c>
      <c r="E233" s="170">
        <v>80</v>
      </c>
      <c r="F233" s="170"/>
      <c r="G233" s="171">
        <f>E233*F233</f>
        <v>0</v>
      </c>
      <c r="H233" s="172">
        <v>0.00518</v>
      </c>
      <c r="I233" s="172">
        <f>E233*H233</f>
        <v>0.4144</v>
      </c>
      <c r="J233" s="172">
        <v>0</v>
      </c>
      <c r="K233" s="172">
        <f>E233*J233</f>
        <v>0</v>
      </c>
      <c r="Q233" s="165">
        <v>2</v>
      </c>
      <c r="AA233" s="138">
        <v>12</v>
      </c>
      <c r="AB233" s="138">
        <v>0</v>
      </c>
      <c r="AC233" s="138">
        <v>99</v>
      </c>
      <c r="BB233" s="138">
        <v>2</v>
      </c>
      <c r="BC233" s="138">
        <f>IF(BB233=1,G233,0)</f>
        <v>0</v>
      </c>
      <c r="BD233" s="138">
        <f>IF(BB233=2,G233,0)</f>
        <v>0</v>
      </c>
      <c r="BE233" s="138">
        <f>IF(BB233=3,G233,0)</f>
        <v>0</v>
      </c>
      <c r="BF233" s="138">
        <f>IF(BB233=4,G233,0)</f>
        <v>0</v>
      </c>
      <c r="BG233" s="138">
        <f>IF(BB233=5,G233,0)</f>
        <v>0</v>
      </c>
    </row>
    <row r="234" spans="1:59" ht="12.75">
      <c r="A234" s="166">
        <v>100</v>
      </c>
      <c r="B234" s="167" t="s">
        <v>389</v>
      </c>
      <c r="C234" s="168" t="s">
        <v>390</v>
      </c>
      <c r="D234" s="169" t="s">
        <v>147</v>
      </c>
      <c r="E234" s="170">
        <v>40</v>
      </c>
      <c r="F234" s="170"/>
      <c r="G234" s="171">
        <f>E234*F234</f>
        <v>0</v>
      </c>
      <c r="H234" s="172">
        <v>0.00535</v>
      </c>
      <c r="I234" s="172">
        <f>E234*H234</f>
        <v>0.214</v>
      </c>
      <c r="J234" s="172">
        <v>0</v>
      </c>
      <c r="K234" s="172">
        <f>E234*J234</f>
        <v>0</v>
      </c>
      <c r="Q234" s="165">
        <v>2</v>
      </c>
      <c r="AA234" s="138">
        <v>12</v>
      </c>
      <c r="AB234" s="138">
        <v>0</v>
      </c>
      <c r="AC234" s="138">
        <v>100</v>
      </c>
      <c r="BB234" s="138">
        <v>2</v>
      </c>
      <c r="BC234" s="138">
        <f>IF(BB234=1,G234,0)</f>
        <v>0</v>
      </c>
      <c r="BD234" s="138">
        <f>IF(BB234=2,G234,0)</f>
        <v>0</v>
      </c>
      <c r="BE234" s="138">
        <f>IF(BB234=3,G234,0)</f>
        <v>0</v>
      </c>
      <c r="BF234" s="138">
        <f>IF(BB234=4,G234,0)</f>
        <v>0</v>
      </c>
      <c r="BG234" s="138">
        <f>IF(BB234=5,G234,0)</f>
        <v>0</v>
      </c>
    </row>
    <row r="235" spans="1:59" ht="12.75">
      <c r="A235" s="166">
        <v>101</v>
      </c>
      <c r="B235" s="167" t="s">
        <v>391</v>
      </c>
      <c r="C235" s="168" t="s">
        <v>392</v>
      </c>
      <c r="D235" s="169" t="s">
        <v>147</v>
      </c>
      <c r="E235" s="170">
        <v>12</v>
      </c>
      <c r="F235" s="170"/>
      <c r="G235" s="171">
        <f>E235*F235</f>
        <v>0</v>
      </c>
      <c r="H235" s="172">
        <v>0.00594</v>
      </c>
      <c r="I235" s="172">
        <f>E235*H235</f>
        <v>0.07128</v>
      </c>
      <c r="J235" s="172">
        <v>0</v>
      </c>
      <c r="K235" s="172">
        <f>E235*J235</f>
        <v>0</v>
      </c>
      <c r="Q235" s="165">
        <v>2</v>
      </c>
      <c r="AA235" s="138">
        <v>12</v>
      </c>
      <c r="AB235" s="138">
        <v>0</v>
      </c>
      <c r="AC235" s="138">
        <v>101</v>
      </c>
      <c r="BB235" s="138">
        <v>2</v>
      </c>
      <c r="BC235" s="138">
        <f>IF(BB235=1,G235,0)</f>
        <v>0</v>
      </c>
      <c r="BD235" s="138">
        <f>IF(BB235=2,G235,0)</f>
        <v>0</v>
      </c>
      <c r="BE235" s="138">
        <f>IF(BB235=3,G235,0)</f>
        <v>0</v>
      </c>
      <c r="BF235" s="138">
        <f>IF(BB235=4,G235,0)</f>
        <v>0</v>
      </c>
      <c r="BG235" s="138">
        <f>IF(BB235=5,G235,0)</f>
        <v>0</v>
      </c>
    </row>
    <row r="236" spans="1:59" ht="12.75">
      <c r="A236" s="166">
        <v>102</v>
      </c>
      <c r="B236" s="167" t="s">
        <v>393</v>
      </c>
      <c r="C236" s="168" t="s">
        <v>394</v>
      </c>
      <c r="D236" s="169" t="s">
        <v>132</v>
      </c>
      <c r="E236" s="170">
        <v>32</v>
      </c>
      <c r="F236" s="170"/>
      <c r="G236" s="171">
        <f>E236*F236</f>
        <v>0</v>
      </c>
      <c r="H236" s="172">
        <v>8E-05</v>
      </c>
      <c r="I236" s="172">
        <f>E236*H236</f>
        <v>0.00256</v>
      </c>
      <c r="J236" s="172">
        <v>0</v>
      </c>
      <c r="K236" s="172">
        <f>E236*J236</f>
        <v>0</v>
      </c>
      <c r="Q236" s="165">
        <v>2</v>
      </c>
      <c r="AA236" s="138">
        <v>12</v>
      </c>
      <c r="AB236" s="138">
        <v>0</v>
      </c>
      <c r="AC236" s="138">
        <v>102</v>
      </c>
      <c r="BB236" s="138">
        <v>2</v>
      </c>
      <c r="BC236" s="138">
        <f>IF(BB236=1,G236,0)</f>
        <v>0</v>
      </c>
      <c r="BD236" s="138">
        <f>IF(BB236=2,G236,0)</f>
        <v>0</v>
      </c>
      <c r="BE236" s="138">
        <f>IF(BB236=3,G236,0)</f>
        <v>0</v>
      </c>
      <c r="BF236" s="138">
        <f>IF(BB236=4,G236,0)</f>
        <v>0</v>
      </c>
      <c r="BG236" s="138">
        <f>IF(BB236=5,G236,0)</f>
        <v>0</v>
      </c>
    </row>
    <row r="237" spans="1:59" ht="12.75">
      <c r="A237" s="166">
        <v>103</v>
      </c>
      <c r="B237" s="167" t="s">
        <v>395</v>
      </c>
      <c r="C237" s="168" t="s">
        <v>396</v>
      </c>
      <c r="D237" s="169" t="s">
        <v>132</v>
      </c>
      <c r="E237" s="170">
        <v>4</v>
      </c>
      <c r="F237" s="170"/>
      <c r="G237" s="171">
        <f>E237*F237</f>
        <v>0</v>
      </c>
      <c r="H237" s="172">
        <v>0</v>
      </c>
      <c r="I237" s="172">
        <f>E237*H237</f>
        <v>0</v>
      </c>
      <c r="J237" s="172">
        <v>0</v>
      </c>
      <c r="K237" s="172">
        <f>E237*J237</f>
        <v>0</v>
      </c>
      <c r="Q237" s="165">
        <v>2</v>
      </c>
      <c r="AA237" s="138">
        <v>12</v>
      </c>
      <c r="AB237" s="138">
        <v>1</v>
      </c>
      <c r="AC237" s="138">
        <v>103</v>
      </c>
      <c r="BB237" s="138">
        <v>2</v>
      </c>
      <c r="BC237" s="138">
        <f>IF(BB237=1,G237,0)</f>
        <v>0</v>
      </c>
      <c r="BD237" s="138">
        <f>IF(BB237=2,G237,0)</f>
        <v>0</v>
      </c>
      <c r="BE237" s="138">
        <f>IF(BB237=3,G237,0)</f>
        <v>0</v>
      </c>
      <c r="BF237" s="138">
        <f>IF(BB237=4,G237,0)</f>
        <v>0</v>
      </c>
      <c r="BG237" s="138">
        <f>IF(BB237=5,G237,0)</f>
        <v>0</v>
      </c>
    </row>
    <row r="238" spans="1:59" ht="12.75">
      <c r="A238" s="166">
        <v>104</v>
      </c>
      <c r="B238" s="167" t="s">
        <v>397</v>
      </c>
      <c r="C238" s="168" t="s">
        <v>398</v>
      </c>
      <c r="D238" s="169" t="s">
        <v>132</v>
      </c>
      <c r="E238" s="170">
        <v>28</v>
      </c>
      <c r="F238" s="170"/>
      <c r="G238" s="171">
        <f>E238*F238</f>
        <v>0</v>
      </c>
      <c r="H238" s="172">
        <v>0</v>
      </c>
      <c r="I238" s="172">
        <f>E238*H238</f>
        <v>0</v>
      </c>
      <c r="J238" s="172">
        <v>0</v>
      </c>
      <c r="K238" s="172">
        <f>E238*J238</f>
        <v>0</v>
      </c>
      <c r="Q238" s="165">
        <v>2</v>
      </c>
      <c r="AA238" s="138">
        <v>12</v>
      </c>
      <c r="AB238" s="138">
        <v>1</v>
      </c>
      <c r="AC238" s="138">
        <v>104</v>
      </c>
      <c r="BB238" s="138">
        <v>2</v>
      </c>
      <c r="BC238" s="138">
        <f>IF(BB238=1,G238,0)</f>
        <v>0</v>
      </c>
      <c r="BD238" s="138">
        <f>IF(BB238=2,G238,0)</f>
        <v>0</v>
      </c>
      <c r="BE238" s="138">
        <f>IF(BB238=3,G238,0)</f>
        <v>0</v>
      </c>
      <c r="BF238" s="138">
        <f>IF(BB238=4,G238,0)</f>
        <v>0</v>
      </c>
      <c r="BG238" s="138">
        <f>IF(BB238=5,G238,0)</f>
        <v>0</v>
      </c>
    </row>
    <row r="239" spans="1:59" ht="12.75">
      <c r="A239" s="166">
        <v>105</v>
      </c>
      <c r="B239" s="167" t="s">
        <v>399</v>
      </c>
      <c r="C239" s="168" t="s">
        <v>400</v>
      </c>
      <c r="D239" s="169" t="s">
        <v>132</v>
      </c>
      <c r="E239" s="170">
        <v>17</v>
      </c>
      <c r="F239" s="170"/>
      <c r="G239" s="171">
        <f>E239*F239</f>
        <v>0</v>
      </c>
      <c r="H239" s="172">
        <v>8E-05</v>
      </c>
      <c r="I239" s="172">
        <f>E239*H239</f>
        <v>0.00136</v>
      </c>
      <c r="J239" s="172">
        <v>0</v>
      </c>
      <c r="K239" s="172">
        <f>E239*J239</f>
        <v>0</v>
      </c>
      <c r="Q239" s="165">
        <v>2</v>
      </c>
      <c r="AA239" s="138">
        <v>12</v>
      </c>
      <c r="AB239" s="138">
        <v>0</v>
      </c>
      <c r="AC239" s="138">
        <v>105</v>
      </c>
      <c r="BB239" s="138">
        <v>2</v>
      </c>
      <c r="BC239" s="138">
        <f>IF(BB239=1,G239,0)</f>
        <v>0</v>
      </c>
      <c r="BD239" s="138">
        <f>IF(BB239=2,G239,0)</f>
        <v>0</v>
      </c>
      <c r="BE239" s="138">
        <f>IF(BB239=3,G239,0)</f>
        <v>0</v>
      </c>
      <c r="BF239" s="138">
        <f>IF(BB239=4,G239,0)</f>
        <v>0</v>
      </c>
      <c r="BG239" s="138">
        <f>IF(BB239=5,G239,0)</f>
        <v>0</v>
      </c>
    </row>
    <row r="240" spans="1:59" ht="12.75">
      <c r="A240" s="166">
        <v>106</v>
      </c>
      <c r="B240" s="167" t="s">
        <v>401</v>
      </c>
      <c r="C240" s="168" t="s">
        <v>402</v>
      </c>
      <c r="D240" s="169" t="s">
        <v>132</v>
      </c>
      <c r="E240" s="170">
        <v>17</v>
      </c>
      <c r="F240" s="170"/>
      <c r="G240" s="171">
        <f>E240*F240</f>
        <v>0</v>
      </c>
      <c r="H240" s="172">
        <v>0</v>
      </c>
      <c r="I240" s="172">
        <f>E240*H240</f>
        <v>0</v>
      </c>
      <c r="J240" s="172">
        <v>0</v>
      </c>
      <c r="K240" s="172">
        <f>E240*J240</f>
        <v>0</v>
      </c>
      <c r="Q240" s="165">
        <v>2</v>
      </c>
      <c r="AA240" s="138">
        <v>12</v>
      </c>
      <c r="AB240" s="138">
        <v>1</v>
      </c>
      <c r="AC240" s="138">
        <v>106</v>
      </c>
      <c r="BB240" s="138">
        <v>2</v>
      </c>
      <c r="BC240" s="138">
        <f>IF(BB240=1,G240,0)</f>
        <v>0</v>
      </c>
      <c r="BD240" s="138">
        <f>IF(BB240=2,G240,0)</f>
        <v>0</v>
      </c>
      <c r="BE240" s="138">
        <f>IF(BB240=3,G240,0)</f>
        <v>0</v>
      </c>
      <c r="BF240" s="138">
        <f>IF(BB240=4,G240,0)</f>
        <v>0</v>
      </c>
      <c r="BG240" s="138">
        <f>IF(BB240=5,G240,0)</f>
        <v>0</v>
      </c>
    </row>
    <row r="241" spans="1:59" ht="12.75">
      <c r="A241" s="166">
        <v>107</v>
      </c>
      <c r="B241" s="167" t="s">
        <v>403</v>
      </c>
      <c r="C241" s="168" t="s">
        <v>404</v>
      </c>
      <c r="D241" s="169" t="s">
        <v>132</v>
      </c>
      <c r="E241" s="170">
        <v>2</v>
      </c>
      <c r="F241" s="170"/>
      <c r="G241" s="171">
        <f>E241*F241</f>
        <v>0</v>
      </c>
      <c r="H241" s="172">
        <v>8E-05</v>
      </c>
      <c r="I241" s="172">
        <f>E241*H241</f>
        <v>0.00016</v>
      </c>
      <c r="J241" s="172">
        <v>0</v>
      </c>
      <c r="K241" s="172">
        <f>E241*J241</f>
        <v>0</v>
      </c>
      <c r="Q241" s="165">
        <v>2</v>
      </c>
      <c r="AA241" s="138">
        <v>12</v>
      </c>
      <c r="AB241" s="138">
        <v>0</v>
      </c>
      <c r="AC241" s="138">
        <v>107</v>
      </c>
      <c r="BB241" s="138">
        <v>2</v>
      </c>
      <c r="BC241" s="138">
        <f>IF(BB241=1,G241,0)</f>
        <v>0</v>
      </c>
      <c r="BD241" s="138">
        <f>IF(BB241=2,G241,0)</f>
        <v>0</v>
      </c>
      <c r="BE241" s="138">
        <f>IF(BB241=3,G241,0)</f>
        <v>0</v>
      </c>
      <c r="BF241" s="138">
        <f>IF(BB241=4,G241,0)</f>
        <v>0</v>
      </c>
      <c r="BG241" s="138">
        <f>IF(BB241=5,G241,0)</f>
        <v>0</v>
      </c>
    </row>
    <row r="242" spans="1:59" ht="12.75">
      <c r="A242" s="166">
        <v>108</v>
      </c>
      <c r="B242" s="167" t="s">
        <v>405</v>
      </c>
      <c r="C242" s="168" t="s">
        <v>406</v>
      </c>
      <c r="D242" s="169" t="s">
        <v>132</v>
      </c>
      <c r="E242" s="170">
        <v>2</v>
      </c>
      <c r="F242" s="170"/>
      <c r="G242" s="171">
        <f>E242*F242</f>
        <v>0</v>
      </c>
      <c r="H242" s="172">
        <v>0</v>
      </c>
      <c r="I242" s="172">
        <f>E242*H242</f>
        <v>0</v>
      </c>
      <c r="J242" s="172">
        <v>0</v>
      </c>
      <c r="K242" s="172">
        <f>E242*J242</f>
        <v>0</v>
      </c>
      <c r="Q242" s="165">
        <v>2</v>
      </c>
      <c r="AA242" s="138">
        <v>12</v>
      </c>
      <c r="AB242" s="138">
        <v>1</v>
      </c>
      <c r="AC242" s="138">
        <v>108</v>
      </c>
      <c r="BB242" s="138">
        <v>2</v>
      </c>
      <c r="BC242" s="138">
        <f>IF(BB242=1,G242,0)</f>
        <v>0</v>
      </c>
      <c r="BD242" s="138">
        <f>IF(BB242=2,G242,0)</f>
        <v>0</v>
      </c>
      <c r="BE242" s="138">
        <f>IF(BB242=3,G242,0)</f>
        <v>0</v>
      </c>
      <c r="BF242" s="138">
        <f>IF(BB242=4,G242,0)</f>
        <v>0</v>
      </c>
      <c r="BG242" s="138">
        <f>IF(BB242=5,G242,0)</f>
        <v>0</v>
      </c>
    </row>
    <row r="243" spans="1:59" ht="12.75">
      <c r="A243" s="166">
        <v>109</v>
      </c>
      <c r="B243" s="167" t="s">
        <v>407</v>
      </c>
      <c r="C243" s="168" t="s">
        <v>408</v>
      </c>
      <c r="D243" s="169" t="s">
        <v>132</v>
      </c>
      <c r="E243" s="170">
        <v>2</v>
      </c>
      <c r="F243" s="170"/>
      <c r="G243" s="171">
        <f>E243*F243</f>
        <v>0</v>
      </c>
      <c r="H243" s="172">
        <v>8E-05</v>
      </c>
      <c r="I243" s="172">
        <f>E243*H243</f>
        <v>0.00016</v>
      </c>
      <c r="J243" s="172">
        <v>0</v>
      </c>
      <c r="K243" s="172">
        <f>E243*J243</f>
        <v>0</v>
      </c>
      <c r="Q243" s="165">
        <v>2</v>
      </c>
      <c r="AA243" s="138">
        <v>12</v>
      </c>
      <c r="AB243" s="138">
        <v>0</v>
      </c>
      <c r="AC243" s="138">
        <v>109</v>
      </c>
      <c r="BB243" s="138">
        <v>2</v>
      </c>
      <c r="BC243" s="138">
        <f>IF(BB243=1,G243,0)</f>
        <v>0</v>
      </c>
      <c r="BD243" s="138">
        <f>IF(BB243=2,G243,0)</f>
        <v>0</v>
      </c>
      <c r="BE243" s="138">
        <f>IF(BB243=3,G243,0)</f>
        <v>0</v>
      </c>
      <c r="BF243" s="138">
        <f>IF(BB243=4,G243,0)</f>
        <v>0</v>
      </c>
      <c r="BG243" s="138">
        <f>IF(BB243=5,G243,0)</f>
        <v>0</v>
      </c>
    </row>
    <row r="244" spans="1:59" ht="12.75">
      <c r="A244" s="166">
        <v>110</v>
      </c>
      <c r="B244" s="167" t="s">
        <v>409</v>
      </c>
      <c r="C244" s="168" t="s">
        <v>410</v>
      </c>
      <c r="D244" s="169" t="s">
        <v>132</v>
      </c>
      <c r="E244" s="170">
        <v>2</v>
      </c>
      <c r="F244" s="170"/>
      <c r="G244" s="171">
        <f>E244*F244</f>
        <v>0</v>
      </c>
      <c r="H244" s="172">
        <v>0</v>
      </c>
      <c r="I244" s="172">
        <f>E244*H244</f>
        <v>0</v>
      </c>
      <c r="J244" s="172">
        <v>0</v>
      </c>
      <c r="K244" s="172">
        <f>E244*J244</f>
        <v>0</v>
      </c>
      <c r="Q244" s="165">
        <v>2</v>
      </c>
      <c r="AA244" s="138">
        <v>12</v>
      </c>
      <c r="AB244" s="138">
        <v>1</v>
      </c>
      <c r="AC244" s="138">
        <v>110</v>
      </c>
      <c r="BB244" s="138">
        <v>2</v>
      </c>
      <c r="BC244" s="138">
        <f>IF(BB244=1,G244,0)</f>
        <v>0</v>
      </c>
      <c r="BD244" s="138">
        <f>IF(BB244=2,G244,0)</f>
        <v>0</v>
      </c>
      <c r="BE244" s="138">
        <f>IF(BB244=3,G244,0)</f>
        <v>0</v>
      </c>
      <c r="BF244" s="138">
        <f>IF(BB244=4,G244,0)</f>
        <v>0</v>
      </c>
      <c r="BG244" s="138">
        <f>IF(BB244=5,G244,0)</f>
        <v>0</v>
      </c>
    </row>
    <row r="245" spans="1:59" ht="12.75">
      <c r="A245" s="166">
        <v>111</v>
      </c>
      <c r="B245" s="167" t="s">
        <v>411</v>
      </c>
      <c r="C245" s="168" t="s">
        <v>412</v>
      </c>
      <c r="D245" s="169" t="s">
        <v>147</v>
      </c>
      <c r="E245" s="170">
        <v>152</v>
      </c>
      <c r="F245" s="170"/>
      <c r="G245" s="171">
        <f>E245*F245</f>
        <v>0</v>
      </c>
      <c r="H245" s="172">
        <v>2E-05</v>
      </c>
      <c r="I245" s="172">
        <f>E245*H245</f>
        <v>0.00304</v>
      </c>
      <c r="J245" s="172">
        <v>0</v>
      </c>
      <c r="K245" s="172">
        <f>E245*J245</f>
        <v>0</v>
      </c>
      <c r="Q245" s="165">
        <v>2</v>
      </c>
      <c r="AA245" s="138">
        <v>12</v>
      </c>
      <c r="AB245" s="138">
        <v>0</v>
      </c>
      <c r="AC245" s="138">
        <v>111</v>
      </c>
      <c r="BB245" s="138">
        <v>2</v>
      </c>
      <c r="BC245" s="138">
        <f>IF(BB245=1,G245,0)</f>
        <v>0</v>
      </c>
      <c r="BD245" s="138">
        <f>IF(BB245=2,G245,0)</f>
        <v>0</v>
      </c>
      <c r="BE245" s="138">
        <f>IF(BB245=3,G245,0)</f>
        <v>0</v>
      </c>
      <c r="BF245" s="138">
        <f>IF(BB245=4,G245,0)</f>
        <v>0</v>
      </c>
      <c r="BG245" s="138">
        <f>IF(BB245=5,G245,0)</f>
        <v>0</v>
      </c>
    </row>
    <row r="246" spans="1:59" ht="12.75">
      <c r="A246" s="166">
        <v>112</v>
      </c>
      <c r="B246" s="167" t="s">
        <v>413</v>
      </c>
      <c r="C246" s="168" t="s">
        <v>414</v>
      </c>
      <c r="D246" s="169" t="s">
        <v>132</v>
      </c>
      <c r="E246" s="170">
        <v>6</v>
      </c>
      <c r="F246" s="170"/>
      <c r="G246" s="171">
        <f>E246*F246</f>
        <v>0</v>
      </c>
      <c r="H246" s="172">
        <v>8E-05</v>
      </c>
      <c r="I246" s="172">
        <f>E246*H246</f>
        <v>0.00048000000000000007</v>
      </c>
      <c r="J246" s="172">
        <v>0</v>
      </c>
      <c r="K246" s="172">
        <f>E246*J246</f>
        <v>0</v>
      </c>
      <c r="Q246" s="165">
        <v>2</v>
      </c>
      <c r="AA246" s="138">
        <v>12</v>
      </c>
      <c r="AB246" s="138">
        <v>0</v>
      </c>
      <c r="AC246" s="138">
        <v>112</v>
      </c>
      <c r="BB246" s="138">
        <v>2</v>
      </c>
      <c r="BC246" s="138">
        <f>IF(BB246=1,G246,0)</f>
        <v>0</v>
      </c>
      <c r="BD246" s="138">
        <f>IF(BB246=2,G246,0)</f>
        <v>0</v>
      </c>
      <c r="BE246" s="138">
        <f>IF(BB246=3,G246,0)</f>
        <v>0</v>
      </c>
      <c r="BF246" s="138">
        <f>IF(BB246=4,G246,0)</f>
        <v>0</v>
      </c>
      <c r="BG246" s="138">
        <f>IF(BB246=5,G246,0)</f>
        <v>0</v>
      </c>
    </row>
    <row r="247" spans="1:59" ht="12.75">
      <c r="A247" s="166">
        <v>113</v>
      </c>
      <c r="B247" s="167" t="s">
        <v>415</v>
      </c>
      <c r="C247" s="168" t="s">
        <v>416</v>
      </c>
      <c r="D247" s="169" t="s">
        <v>132</v>
      </c>
      <c r="E247" s="170">
        <v>2</v>
      </c>
      <c r="F247" s="170"/>
      <c r="G247" s="171">
        <f>E247*F247</f>
        <v>0</v>
      </c>
      <c r="H247" s="172">
        <v>5E-05</v>
      </c>
      <c r="I247" s="172">
        <f>E247*H247</f>
        <v>0.0001</v>
      </c>
      <c r="J247" s="172">
        <v>0</v>
      </c>
      <c r="K247" s="172">
        <f>E247*J247</f>
        <v>0</v>
      </c>
      <c r="Q247" s="165">
        <v>2</v>
      </c>
      <c r="AA247" s="138">
        <v>12</v>
      </c>
      <c r="AB247" s="138">
        <v>1</v>
      </c>
      <c r="AC247" s="138">
        <v>113</v>
      </c>
      <c r="BB247" s="138">
        <v>2</v>
      </c>
      <c r="BC247" s="138">
        <f>IF(BB247=1,G247,0)</f>
        <v>0</v>
      </c>
      <c r="BD247" s="138">
        <f>IF(BB247=2,G247,0)</f>
        <v>0</v>
      </c>
      <c r="BE247" s="138">
        <f>IF(BB247=3,G247,0)</f>
        <v>0</v>
      </c>
      <c r="BF247" s="138">
        <f>IF(BB247=4,G247,0)</f>
        <v>0</v>
      </c>
      <c r="BG247" s="138">
        <f>IF(BB247=5,G247,0)</f>
        <v>0</v>
      </c>
    </row>
    <row r="248" spans="1:59" ht="12.75">
      <c r="A248" s="166">
        <v>114</v>
      </c>
      <c r="B248" s="167" t="s">
        <v>417</v>
      </c>
      <c r="C248" s="168" t="s">
        <v>418</v>
      </c>
      <c r="D248" s="169" t="s">
        <v>132</v>
      </c>
      <c r="E248" s="170">
        <v>4</v>
      </c>
      <c r="F248" s="170"/>
      <c r="G248" s="171">
        <f>E248*F248</f>
        <v>0</v>
      </c>
      <c r="H248" s="172">
        <v>5E-05</v>
      </c>
      <c r="I248" s="172">
        <f>E248*H248</f>
        <v>0.0002</v>
      </c>
      <c r="J248" s="172">
        <v>0</v>
      </c>
      <c r="K248" s="172">
        <f>E248*J248</f>
        <v>0</v>
      </c>
      <c r="Q248" s="165">
        <v>2</v>
      </c>
      <c r="AA248" s="138">
        <v>12</v>
      </c>
      <c r="AB248" s="138">
        <v>1</v>
      </c>
      <c r="AC248" s="138">
        <v>114</v>
      </c>
      <c r="BB248" s="138">
        <v>2</v>
      </c>
      <c r="BC248" s="138">
        <f>IF(BB248=1,G248,0)</f>
        <v>0</v>
      </c>
      <c r="BD248" s="138">
        <f>IF(BB248=2,G248,0)</f>
        <v>0</v>
      </c>
      <c r="BE248" s="138">
        <f>IF(BB248=3,G248,0)</f>
        <v>0</v>
      </c>
      <c r="BF248" s="138">
        <f>IF(BB248=4,G248,0)</f>
        <v>0</v>
      </c>
      <c r="BG248" s="138">
        <f>IF(BB248=5,G248,0)</f>
        <v>0</v>
      </c>
    </row>
    <row r="249" spans="1:59" ht="12.75">
      <c r="A249" s="166">
        <v>115</v>
      </c>
      <c r="B249" s="167" t="s">
        <v>419</v>
      </c>
      <c r="C249" s="168" t="s">
        <v>420</v>
      </c>
      <c r="D249" s="169" t="s">
        <v>132</v>
      </c>
      <c r="E249" s="170">
        <v>4</v>
      </c>
      <c r="F249" s="170"/>
      <c r="G249" s="171">
        <f>E249*F249</f>
        <v>0</v>
      </c>
      <c r="H249" s="172">
        <v>0.00017</v>
      </c>
      <c r="I249" s="172">
        <f>E249*H249</f>
        <v>0.00068</v>
      </c>
      <c r="J249" s="172">
        <v>0</v>
      </c>
      <c r="K249" s="172">
        <f>E249*J249</f>
        <v>0</v>
      </c>
      <c r="Q249" s="165">
        <v>2</v>
      </c>
      <c r="AA249" s="138">
        <v>12</v>
      </c>
      <c r="AB249" s="138">
        <v>1</v>
      </c>
      <c r="AC249" s="138">
        <v>115</v>
      </c>
      <c r="BB249" s="138">
        <v>2</v>
      </c>
      <c r="BC249" s="138">
        <f>IF(BB249=1,G249,0)</f>
        <v>0</v>
      </c>
      <c r="BD249" s="138">
        <f>IF(BB249=2,G249,0)</f>
        <v>0</v>
      </c>
      <c r="BE249" s="138">
        <f>IF(BB249=3,G249,0)</f>
        <v>0</v>
      </c>
      <c r="BF249" s="138">
        <f>IF(BB249=4,G249,0)</f>
        <v>0</v>
      </c>
      <c r="BG249" s="138">
        <f>IF(BB249=5,G249,0)</f>
        <v>0</v>
      </c>
    </row>
    <row r="250" spans="1:59" ht="12.75">
      <c r="A250" s="166">
        <v>116</v>
      </c>
      <c r="B250" s="167" t="s">
        <v>421</v>
      </c>
      <c r="C250" s="168" t="s">
        <v>422</v>
      </c>
      <c r="D250" s="169" t="s">
        <v>132</v>
      </c>
      <c r="E250" s="170">
        <v>6</v>
      </c>
      <c r="F250" s="170"/>
      <c r="G250" s="171">
        <f>E250*F250</f>
        <v>0</v>
      </c>
      <c r="H250" s="172">
        <v>8E-05</v>
      </c>
      <c r="I250" s="172">
        <f>E250*H250</f>
        <v>0.00048000000000000007</v>
      </c>
      <c r="J250" s="172">
        <v>0</v>
      </c>
      <c r="K250" s="172">
        <f>E250*J250</f>
        <v>0</v>
      </c>
      <c r="Q250" s="165">
        <v>2</v>
      </c>
      <c r="AA250" s="138">
        <v>12</v>
      </c>
      <c r="AB250" s="138">
        <v>0</v>
      </c>
      <c r="AC250" s="138">
        <v>116</v>
      </c>
      <c r="BB250" s="138">
        <v>2</v>
      </c>
      <c r="BC250" s="138">
        <f>IF(BB250=1,G250,0)</f>
        <v>0</v>
      </c>
      <c r="BD250" s="138">
        <f>IF(BB250=2,G250,0)</f>
        <v>0</v>
      </c>
      <c r="BE250" s="138">
        <f>IF(BB250=3,G250,0)</f>
        <v>0</v>
      </c>
      <c r="BF250" s="138">
        <f>IF(BB250=4,G250,0)</f>
        <v>0</v>
      </c>
      <c r="BG250" s="138">
        <f>IF(BB250=5,G250,0)</f>
        <v>0</v>
      </c>
    </row>
    <row r="251" spans="1:59" ht="12.75">
      <c r="A251" s="166">
        <v>117</v>
      </c>
      <c r="B251" s="167" t="s">
        <v>423</v>
      </c>
      <c r="C251" s="168" t="s">
        <v>424</v>
      </c>
      <c r="D251" s="169" t="s">
        <v>132</v>
      </c>
      <c r="E251" s="170">
        <v>6</v>
      </c>
      <c r="F251" s="170"/>
      <c r="G251" s="171">
        <f>E251*F251</f>
        <v>0</v>
      </c>
      <c r="H251" s="172">
        <v>3E-05</v>
      </c>
      <c r="I251" s="172">
        <f>E251*H251</f>
        <v>0.00018</v>
      </c>
      <c r="J251" s="172">
        <v>0</v>
      </c>
      <c r="K251" s="172">
        <f>E251*J251</f>
        <v>0</v>
      </c>
      <c r="Q251" s="165">
        <v>2</v>
      </c>
      <c r="AA251" s="138">
        <v>12</v>
      </c>
      <c r="AB251" s="138">
        <v>1</v>
      </c>
      <c r="AC251" s="138">
        <v>117</v>
      </c>
      <c r="BB251" s="138">
        <v>2</v>
      </c>
      <c r="BC251" s="138">
        <f>IF(BB251=1,G251,0)</f>
        <v>0</v>
      </c>
      <c r="BD251" s="138">
        <f>IF(BB251=2,G251,0)</f>
        <v>0</v>
      </c>
      <c r="BE251" s="138">
        <f>IF(BB251=3,G251,0)</f>
        <v>0</v>
      </c>
      <c r="BF251" s="138">
        <f>IF(BB251=4,G251,0)</f>
        <v>0</v>
      </c>
      <c r="BG251" s="138">
        <f>IF(BB251=5,G251,0)</f>
        <v>0</v>
      </c>
    </row>
    <row r="252" spans="1:59" ht="12.75">
      <c r="A252" s="166">
        <v>118</v>
      </c>
      <c r="B252" s="167" t="s">
        <v>425</v>
      </c>
      <c r="C252" s="168" t="s">
        <v>426</v>
      </c>
      <c r="D252" s="169" t="s">
        <v>132</v>
      </c>
      <c r="E252" s="170">
        <v>6</v>
      </c>
      <c r="F252" s="170"/>
      <c r="G252" s="171">
        <f>E252*F252</f>
        <v>0</v>
      </c>
      <c r="H252" s="172">
        <v>0.0001</v>
      </c>
      <c r="I252" s="172">
        <f>E252*H252</f>
        <v>0.0006000000000000001</v>
      </c>
      <c r="J252" s="172">
        <v>0</v>
      </c>
      <c r="K252" s="172">
        <f>E252*J252</f>
        <v>0</v>
      </c>
      <c r="Q252" s="165">
        <v>2</v>
      </c>
      <c r="AA252" s="138">
        <v>12</v>
      </c>
      <c r="AB252" s="138">
        <v>1</v>
      </c>
      <c r="AC252" s="138">
        <v>118</v>
      </c>
      <c r="BB252" s="138">
        <v>2</v>
      </c>
      <c r="BC252" s="138">
        <f>IF(BB252=1,G252,0)</f>
        <v>0</v>
      </c>
      <c r="BD252" s="138">
        <f>IF(BB252=2,G252,0)</f>
        <v>0</v>
      </c>
      <c r="BE252" s="138">
        <f>IF(BB252=3,G252,0)</f>
        <v>0</v>
      </c>
      <c r="BF252" s="138">
        <f>IF(BB252=4,G252,0)</f>
        <v>0</v>
      </c>
      <c r="BG252" s="138">
        <f>IF(BB252=5,G252,0)</f>
        <v>0</v>
      </c>
    </row>
    <row r="253" spans="1:59" ht="12.75">
      <c r="A253" s="166">
        <v>119</v>
      </c>
      <c r="B253" s="167" t="s">
        <v>427</v>
      </c>
      <c r="C253" s="168" t="s">
        <v>428</v>
      </c>
      <c r="D253" s="169" t="s">
        <v>132</v>
      </c>
      <c r="E253" s="170">
        <v>4</v>
      </c>
      <c r="F253" s="170"/>
      <c r="G253" s="171">
        <f>E253*F253</f>
        <v>0</v>
      </c>
      <c r="H253" s="172">
        <v>8E-05</v>
      </c>
      <c r="I253" s="172">
        <f>E253*H253</f>
        <v>0.00032</v>
      </c>
      <c r="J253" s="172">
        <v>0</v>
      </c>
      <c r="K253" s="172">
        <f>E253*J253</f>
        <v>0</v>
      </c>
      <c r="Q253" s="165">
        <v>2</v>
      </c>
      <c r="AA253" s="138">
        <v>12</v>
      </c>
      <c r="AB253" s="138">
        <v>0</v>
      </c>
      <c r="AC253" s="138">
        <v>119</v>
      </c>
      <c r="BB253" s="138">
        <v>2</v>
      </c>
      <c r="BC253" s="138">
        <f>IF(BB253=1,G253,0)</f>
        <v>0</v>
      </c>
      <c r="BD253" s="138">
        <f>IF(BB253=2,G253,0)</f>
        <v>0</v>
      </c>
      <c r="BE253" s="138">
        <f>IF(BB253=3,G253,0)</f>
        <v>0</v>
      </c>
      <c r="BF253" s="138">
        <f>IF(BB253=4,G253,0)</f>
        <v>0</v>
      </c>
      <c r="BG253" s="138">
        <f>IF(BB253=5,G253,0)</f>
        <v>0</v>
      </c>
    </row>
    <row r="254" spans="1:59" ht="12.75">
      <c r="A254" s="166">
        <v>120</v>
      </c>
      <c r="B254" s="167" t="s">
        <v>429</v>
      </c>
      <c r="C254" s="168" t="s">
        <v>430</v>
      </c>
      <c r="D254" s="169" t="s">
        <v>132</v>
      </c>
      <c r="E254" s="170">
        <v>4</v>
      </c>
      <c r="F254" s="170"/>
      <c r="G254" s="171">
        <f>E254*F254</f>
        <v>0</v>
      </c>
      <c r="H254" s="172">
        <v>1E-05</v>
      </c>
      <c r="I254" s="172">
        <f>E254*H254</f>
        <v>4E-05</v>
      </c>
      <c r="J254" s="172">
        <v>0</v>
      </c>
      <c r="K254" s="172">
        <f>E254*J254</f>
        <v>0</v>
      </c>
      <c r="Q254" s="165">
        <v>2</v>
      </c>
      <c r="AA254" s="138">
        <v>12</v>
      </c>
      <c r="AB254" s="138">
        <v>1</v>
      </c>
      <c r="AC254" s="138">
        <v>120</v>
      </c>
      <c r="BB254" s="138">
        <v>2</v>
      </c>
      <c r="BC254" s="138">
        <f>IF(BB254=1,G254,0)</f>
        <v>0</v>
      </c>
      <c r="BD254" s="138">
        <f>IF(BB254=2,G254,0)</f>
        <v>0</v>
      </c>
      <c r="BE254" s="138">
        <f>IF(BB254=3,G254,0)</f>
        <v>0</v>
      </c>
      <c r="BF254" s="138">
        <f>IF(BB254=4,G254,0)</f>
        <v>0</v>
      </c>
      <c r="BG254" s="138">
        <f>IF(BB254=5,G254,0)</f>
        <v>0</v>
      </c>
    </row>
    <row r="255" spans="1:59" ht="12.75">
      <c r="A255" s="166">
        <v>121</v>
      </c>
      <c r="B255" s="167" t="s">
        <v>431</v>
      </c>
      <c r="C255" s="168" t="s">
        <v>432</v>
      </c>
      <c r="D255" s="169" t="s">
        <v>132</v>
      </c>
      <c r="E255" s="170">
        <v>8</v>
      </c>
      <c r="F255" s="170"/>
      <c r="G255" s="171">
        <f>E255*F255</f>
        <v>0</v>
      </c>
      <c r="H255" s="172">
        <v>5E-05</v>
      </c>
      <c r="I255" s="172">
        <f>E255*H255</f>
        <v>0.0004</v>
      </c>
      <c r="J255" s="172">
        <v>0</v>
      </c>
      <c r="K255" s="172">
        <f>E255*J255</f>
        <v>0</v>
      </c>
      <c r="Q255" s="165">
        <v>2</v>
      </c>
      <c r="AA255" s="138">
        <v>12</v>
      </c>
      <c r="AB255" s="138">
        <v>1</v>
      </c>
      <c r="AC255" s="138">
        <v>121</v>
      </c>
      <c r="BB255" s="138">
        <v>2</v>
      </c>
      <c r="BC255" s="138">
        <f>IF(BB255=1,G255,0)</f>
        <v>0</v>
      </c>
      <c r="BD255" s="138">
        <f>IF(BB255=2,G255,0)</f>
        <v>0</v>
      </c>
      <c r="BE255" s="138">
        <f>IF(BB255=3,G255,0)</f>
        <v>0</v>
      </c>
      <c r="BF255" s="138">
        <f>IF(BB255=4,G255,0)</f>
        <v>0</v>
      </c>
      <c r="BG255" s="138">
        <f>IF(BB255=5,G255,0)</f>
        <v>0</v>
      </c>
    </row>
    <row r="256" spans="1:59" ht="12.75">
      <c r="A256" s="166">
        <v>122</v>
      </c>
      <c r="B256" s="167" t="s">
        <v>433</v>
      </c>
      <c r="C256" s="168" t="s">
        <v>434</v>
      </c>
      <c r="D256" s="169" t="s">
        <v>132</v>
      </c>
      <c r="E256" s="170">
        <v>4</v>
      </c>
      <c r="F256" s="170"/>
      <c r="G256" s="171">
        <f>E256*F256</f>
        <v>0</v>
      </c>
      <c r="H256" s="172">
        <v>8E-05</v>
      </c>
      <c r="I256" s="172">
        <f>E256*H256</f>
        <v>0.00032</v>
      </c>
      <c r="J256" s="172">
        <v>0</v>
      </c>
      <c r="K256" s="172">
        <f>E256*J256</f>
        <v>0</v>
      </c>
      <c r="Q256" s="165">
        <v>2</v>
      </c>
      <c r="AA256" s="138">
        <v>12</v>
      </c>
      <c r="AB256" s="138">
        <v>0</v>
      </c>
      <c r="AC256" s="138">
        <v>122</v>
      </c>
      <c r="BB256" s="138">
        <v>2</v>
      </c>
      <c r="BC256" s="138">
        <f>IF(BB256=1,G256,0)</f>
        <v>0</v>
      </c>
      <c r="BD256" s="138">
        <f>IF(BB256=2,G256,0)</f>
        <v>0</v>
      </c>
      <c r="BE256" s="138">
        <f>IF(BB256=3,G256,0)</f>
        <v>0</v>
      </c>
      <c r="BF256" s="138">
        <f>IF(BB256=4,G256,0)</f>
        <v>0</v>
      </c>
      <c r="BG256" s="138">
        <f>IF(BB256=5,G256,0)</f>
        <v>0</v>
      </c>
    </row>
    <row r="257" spans="1:59" ht="12.75">
      <c r="A257" s="166">
        <v>123</v>
      </c>
      <c r="B257" s="167" t="s">
        <v>435</v>
      </c>
      <c r="C257" s="168" t="s">
        <v>436</v>
      </c>
      <c r="D257" s="169" t="s">
        <v>132</v>
      </c>
      <c r="E257" s="170">
        <v>4</v>
      </c>
      <c r="F257" s="170"/>
      <c r="G257" s="171">
        <f>E257*F257</f>
        <v>0</v>
      </c>
      <c r="H257" s="172">
        <v>1E-05</v>
      </c>
      <c r="I257" s="172">
        <f>E257*H257</f>
        <v>4E-05</v>
      </c>
      <c r="J257" s="172">
        <v>0</v>
      </c>
      <c r="K257" s="172">
        <f>E257*J257</f>
        <v>0</v>
      </c>
      <c r="Q257" s="165">
        <v>2</v>
      </c>
      <c r="AA257" s="138">
        <v>12</v>
      </c>
      <c r="AB257" s="138">
        <v>1</v>
      </c>
      <c r="AC257" s="138">
        <v>123</v>
      </c>
      <c r="BB257" s="138">
        <v>2</v>
      </c>
      <c r="BC257" s="138">
        <f>IF(BB257=1,G257,0)</f>
        <v>0</v>
      </c>
      <c r="BD257" s="138">
        <f>IF(BB257=2,G257,0)</f>
        <v>0</v>
      </c>
      <c r="BE257" s="138">
        <f>IF(BB257=3,G257,0)</f>
        <v>0</v>
      </c>
      <c r="BF257" s="138">
        <f>IF(BB257=4,G257,0)</f>
        <v>0</v>
      </c>
      <c r="BG257" s="138">
        <f>IF(BB257=5,G257,0)</f>
        <v>0</v>
      </c>
    </row>
    <row r="258" spans="1:59" ht="12.75">
      <c r="A258" s="166">
        <v>124</v>
      </c>
      <c r="B258" s="167" t="s">
        <v>437</v>
      </c>
      <c r="C258" s="168" t="s">
        <v>438</v>
      </c>
      <c r="D258" s="169" t="s">
        <v>132</v>
      </c>
      <c r="E258" s="170">
        <v>10</v>
      </c>
      <c r="F258" s="170"/>
      <c r="G258" s="171">
        <f>E258*F258</f>
        <v>0</v>
      </c>
      <c r="H258" s="172">
        <v>2E-05</v>
      </c>
      <c r="I258" s="172">
        <f>E258*H258</f>
        <v>0.0002</v>
      </c>
      <c r="J258" s="172">
        <v>0</v>
      </c>
      <c r="K258" s="172">
        <f>E258*J258</f>
        <v>0</v>
      </c>
      <c r="Q258" s="165">
        <v>2</v>
      </c>
      <c r="AA258" s="138">
        <v>12</v>
      </c>
      <c r="AB258" s="138">
        <v>1</v>
      </c>
      <c r="AC258" s="138">
        <v>124</v>
      </c>
      <c r="BB258" s="138">
        <v>2</v>
      </c>
      <c r="BC258" s="138">
        <f>IF(BB258=1,G258,0)</f>
        <v>0</v>
      </c>
      <c r="BD258" s="138">
        <f>IF(BB258=2,G258,0)</f>
        <v>0</v>
      </c>
      <c r="BE258" s="138">
        <f>IF(BB258=3,G258,0)</f>
        <v>0</v>
      </c>
      <c r="BF258" s="138">
        <f>IF(BB258=4,G258,0)</f>
        <v>0</v>
      </c>
      <c r="BG258" s="138">
        <f>IF(BB258=5,G258,0)</f>
        <v>0</v>
      </c>
    </row>
    <row r="259" spans="1:59" ht="12.75">
      <c r="A259" s="166">
        <v>125</v>
      </c>
      <c r="B259" s="167" t="s">
        <v>439</v>
      </c>
      <c r="C259" s="168" t="s">
        <v>440</v>
      </c>
      <c r="D259" s="169" t="s">
        <v>147</v>
      </c>
      <c r="E259" s="170">
        <v>80</v>
      </c>
      <c r="F259" s="170"/>
      <c r="G259" s="171">
        <f>E259*F259</f>
        <v>0</v>
      </c>
      <c r="H259" s="172">
        <v>6E-05</v>
      </c>
      <c r="I259" s="172">
        <f>E259*H259</f>
        <v>0.0048000000000000004</v>
      </c>
      <c r="J259" s="172">
        <v>0</v>
      </c>
      <c r="K259" s="172">
        <f>E259*J259</f>
        <v>0</v>
      </c>
      <c r="Q259" s="165">
        <v>2</v>
      </c>
      <c r="AA259" s="138">
        <v>12</v>
      </c>
      <c r="AB259" s="138">
        <v>0</v>
      </c>
      <c r="AC259" s="138">
        <v>125</v>
      </c>
      <c r="BB259" s="138">
        <v>2</v>
      </c>
      <c r="BC259" s="138">
        <f>IF(BB259=1,G259,0)</f>
        <v>0</v>
      </c>
      <c r="BD259" s="138">
        <f>IF(BB259=2,G259,0)</f>
        <v>0</v>
      </c>
      <c r="BE259" s="138">
        <f>IF(BB259=3,G259,0)</f>
        <v>0</v>
      </c>
      <c r="BF259" s="138">
        <f>IF(BB259=4,G259,0)</f>
        <v>0</v>
      </c>
      <c r="BG259" s="138">
        <f>IF(BB259=5,G259,0)</f>
        <v>0</v>
      </c>
    </row>
    <row r="260" spans="1:59" ht="25.5">
      <c r="A260" s="166">
        <v>126</v>
      </c>
      <c r="B260" s="167" t="s">
        <v>441</v>
      </c>
      <c r="C260" s="168" t="s">
        <v>442</v>
      </c>
      <c r="D260" s="169" t="s">
        <v>147</v>
      </c>
      <c r="E260" s="170">
        <v>40</v>
      </c>
      <c r="F260" s="170"/>
      <c r="G260" s="171">
        <f>E260*F260</f>
        <v>0</v>
      </c>
      <c r="H260" s="172">
        <v>5E-05</v>
      </c>
      <c r="I260" s="172">
        <f>E260*H260</f>
        <v>0.002</v>
      </c>
      <c r="J260" s="172">
        <v>0</v>
      </c>
      <c r="K260" s="172">
        <f>E260*J260</f>
        <v>0</v>
      </c>
      <c r="Q260" s="165">
        <v>2</v>
      </c>
      <c r="AA260" s="138">
        <v>12</v>
      </c>
      <c r="AB260" s="138">
        <v>0</v>
      </c>
      <c r="AC260" s="138">
        <v>126</v>
      </c>
      <c r="BB260" s="138">
        <v>2</v>
      </c>
      <c r="BC260" s="138">
        <f>IF(BB260=1,G260,0)</f>
        <v>0</v>
      </c>
      <c r="BD260" s="138">
        <f>IF(BB260=2,G260,0)</f>
        <v>0</v>
      </c>
      <c r="BE260" s="138">
        <f>IF(BB260=3,G260,0)</f>
        <v>0</v>
      </c>
      <c r="BF260" s="138">
        <f>IF(BB260=4,G260,0)</f>
        <v>0</v>
      </c>
      <c r="BG260" s="138">
        <f>IF(BB260=5,G260,0)</f>
        <v>0</v>
      </c>
    </row>
    <row r="261" spans="1:59" ht="12.75">
      <c r="A261" s="166">
        <v>127</v>
      </c>
      <c r="B261" s="167" t="s">
        <v>443</v>
      </c>
      <c r="C261" s="168" t="s">
        <v>444</v>
      </c>
      <c r="D261" s="169" t="s">
        <v>132</v>
      </c>
      <c r="E261" s="170">
        <v>3</v>
      </c>
      <c r="F261" s="170"/>
      <c r="G261" s="171">
        <f>E261*F261</f>
        <v>0</v>
      </c>
      <c r="H261" s="172">
        <v>0.0001</v>
      </c>
      <c r="I261" s="172">
        <f>E261*H261</f>
        <v>0.00030000000000000003</v>
      </c>
      <c r="J261" s="172">
        <v>0</v>
      </c>
      <c r="K261" s="172">
        <f>E261*J261</f>
        <v>0</v>
      </c>
      <c r="Q261" s="165">
        <v>2</v>
      </c>
      <c r="AA261" s="138">
        <v>12</v>
      </c>
      <c r="AB261" s="138">
        <v>0</v>
      </c>
      <c r="AC261" s="138">
        <v>127</v>
      </c>
      <c r="BB261" s="138">
        <v>2</v>
      </c>
      <c r="BC261" s="138">
        <f>IF(BB261=1,G261,0)</f>
        <v>0</v>
      </c>
      <c r="BD261" s="138">
        <f>IF(BB261=2,G261,0)</f>
        <v>0</v>
      </c>
      <c r="BE261" s="138">
        <f>IF(BB261=3,G261,0)</f>
        <v>0</v>
      </c>
      <c r="BF261" s="138">
        <f>IF(BB261=4,G261,0)</f>
        <v>0</v>
      </c>
      <c r="BG261" s="138">
        <f>IF(BB261=5,G261,0)</f>
        <v>0</v>
      </c>
    </row>
    <row r="262" spans="1:59" ht="12.75">
      <c r="A262" s="166">
        <v>128</v>
      </c>
      <c r="B262" s="167" t="s">
        <v>445</v>
      </c>
      <c r="C262" s="168" t="s">
        <v>446</v>
      </c>
      <c r="D262" s="169" t="s">
        <v>132</v>
      </c>
      <c r="E262" s="170">
        <v>15</v>
      </c>
      <c r="F262" s="170"/>
      <c r="G262" s="171">
        <f>E262*F262</f>
        <v>0</v>
      </c>
      <c r="H262" s="172">
        <v>0.00013</v>
      </c>
      <c r="I262" s="172">
        <f>E262*H262</f>
        <v>0.00195</v>
      </c>
      <c r="J262" s="172">
        <v>0</v>
      </c>
      <c r="K262" s="172">
        <f>E262*J262</f>
        <v>0</v>
      </c>
      <c r="Q262" s="165">
        <v>2</v>
      </c>
      <c r="AA262" s="138">
        <v>12</v>
      </c>
      <c r="AB262" s="138">
        <v>0</v>
      </c>
      <c r="AC262" s="138">
        <v>128</v>
      </c>
      <c r="BB262" s="138">
        <v>2</v>
      </c>
      <c r="BC262" s="138">
        <f>IF(BB262=1,G262,0)</f>
        <v>0</v>
      </c>
      <c r="BD262" s="138">
        <f>IF(BB262=2,G262,0)</f>
        <v>0</v>
      </c>
      <c r="BE262" s="138">
        <f>IF(BB262=3,G262,0)</f>
        <v>0</v>
      </c>
      <c r="BF262" s="138">
        <f>IF(BB262=4,G262,0)</f>
        <v>0</v>
      </c>
      <c r="BG262" s="138">
        <f>IF(BB262=5,G262,0)</f>
        <v>0</v>
      </c>
    </row>
    <row r="263" spans="1:59" ht="12.75">
      <c r="A263" s="166">
        <v>129</v>
      </c>
      <c r="B263" s="167" t="s">
        <v>447</v>
      </c>
      <c r="C263" s="168" t="s">
        <v>448</v>
      </c>
      <c r="D263" s="169" t="s">
        <v>132</v>
      </c>
      <c r="E263" s="170">
        <v>4</v>
      </c>
      <c r="F263" s="170"/>
      <c r="G263" s="171">
        <f>E263*F263</f>
        <v>0</v>
      </c>
      <c r="H263" s="172">
        <v>0.00024</v>
      </c>
      <c r="I263" s="172">
        <f>E263*H263</f>
        <v>0.00096</v>
      </c>
      <c r="J263" s="172">
        <v>0</v>
      </c>
      <c r="K263" s="172">
        <f>E263*J263</f>
        <v>0</v>
      </c>
      <c r="Q263" s="165">
        <v>2</v>
      </c>
      <c r="AA263" s="138">
        <v>12</v>
      </c>
      <c r="AB263" s="138">
        <v>0</v>
      </c>
      <c r="AC263" s="138">
        <v>129</v>
      </c>
      <c r="BB263" s="138">
        <v>2</v>
      </c>
      <c r="BC263" s="138">
        <f>IF(BB263=1,G263,0)</f>
        <v>0</v>
      </c>
      <c r="BD263" s="138">
        <f>IF(BB263=2,G263,0)</f>
        <v>0</v>
      </c>
      <c r="BE263" s="138">
        <f>IF(BB263=3,G263,0)</f>
        <v>0</v>
      </c>
      <c r="BF263" s="138">
        <f>IF(BB263=4,G263,0)</f>
        <v>0</v>
      </c>
      <c r="BG263" s="138">
        <f>IF(BB263=5,G263,0)</f>
        <v>0</v>
      </c>
    </row>
    <row r="264" spans="1:59" ht="12.75">
      <c r="A264" s="166">
        <v>130</v>
      </c>
      <c r="B264" s="167" t="s">
        <v>449</v>
      </c>
      <c r="C264" s="168" t="s">
        <v>450</v>
      </c>
      <c r="D264" s="169" t="s">
        <v>132</v>
      </c>
      <c r="E264" s="170">
        <v>4</v>
      </c>
      <c r="F264" s="170"/>
      <c r="G264" s="171">
        <f>E264*F264</f>
        <v>0</v>
      </c>
      <c r="H264" s="172">
        <v>0.00037</v>
      </c>
      <c r="I264" s="172">
        <f>E264*H264</f>
        <v>0.00148</v>
      </c>
      <c r="J264" s="172">
        <v>0</v>
      </c>
      <c r="K264" s="172">
        <f>E264*J264</f>
        <v>0</v>
      </c>
      <c r="Q264" s="165">
        <v>2</v>
      </c>
      <c r="AA264" s="138">
        <v>12</v>
      </c>
      <c r="AB264" s="138">
        <v>0</v>
      </c>
      <c r="AC264" s="138">
        <v>130</v>
      </c>
      <c r="BB264" s="138">
        <v>2</v>
      </c>
      <c r="BC264" s="138">
        <f>IF(BB264=1,G264,0)</f>
        <v>0</v>
      </c>
      <c r="BD264" s="138">
        <f>IF(BB264=2,G264,0)</f>
        <v>0</v>
      </c>
      <c r="BE264" s="138">
        <f>IF(BB264=3,G264,0)</f>
        <v>0</v>
      </c>
      <c r="BF264" s="138">
        <f>IF(BB264=4,G264,0)</f>
        <v>0</v>
      </c>
      <c r="BG264" s="138">
        <f>IF(BB264=5,G264,0)</f>
        <v>0</v>
      </c>
    </row>
    <row r="265" spans="1:59" ht="12.75">
      <c r="A265" s="166">
        <v>131</v>
      </c>
      <c r="B265" s="167" t="s">
        <v>451</v>
      </c>
      <c r="C265" s="168" t="s">
        <v>452</v>
      </c>
      <c r="D265" s="169" t="s">
        <v>147</v>
      </c>
      <c r="E265" s="170">
        <v>320</v>
      </c>
      <c r="F265" s="170"/>
      <c r="G265" s="171">
        <f>E265*F265</f>
        <v>0</v>
      </c>
      <c r="H265" s="172">
        <v>0</v>
      </c>
      <c r="I265" s="172">
        <f>E265*H265</f>
        <v>0</v>
      </c>
      <c r="J265" s="172">
        <v>0</v>
      </c>
      <c r="K265" s="172">
        <f>E265*J265</f>
        <v>0</v>
      </c>
      <c r="Q265" s="165">
        <v>2</v>
      </c>
      <c r="AA265" s="138">
        <v>12</v>
      </c>
      <c r="AB265" s="138">
        <v>0</v>
      </c>
      <c r="AC265" s="138">
        <v>131</v>
      </c>
      <c r="BB265" s="138">
        <v>2</v>
      </c>
      <c r="BC265" s="138">
        <f>IF(BB265=1,G265,0)</f>
        <v>0</v>
      </c>
      <c r="BD265" s="138">
        <f>IF(BB265=2,G265,0)</f>
        <v>0</v>
      </c>
      <c r="BE265" s="138">
        <f>IF(BB265=3,G265,0)</f>
        <v>0</v>
      </c>
      <c r="BF265" s="138">
        <f>IF(BB265=4,G265,0)</f>
        <v>0</v>
      </c>
      <c r="BG265" s="138">
        <f>IF(BB265=5,G265,0)</f>
        <v>0</v>
      </c>
    </row>
    <row r="266" spans="1:59" ht="12.75">
      <c r="A266" s="166">
        <v>132</v>
      </c>
      <c r="B266" s="167" t="s">
        <v>453</v>
      </c>
      <c r="C266" s="168" t="s">
        <v>454</v>
      </c>
      <c r="D266" s="169" t="s">
        <v>147</v>
      </c>
      <c r="E266" s="170">
        <v>320</v>
      </c>
      <c r="F266" s="170"/>
      <c r="G266" s="171">
        <f>E266*F266</f>
        <v>0</v>
      </c>
      <c r="H266" s="172">
        <v>1E-05</v>
      </c>
      <c r="I266" s="172">
        <f>E266*H266</f>
        <v>0.0032</v>
      </c>
      <c r="J266" s="172">
        <v>0</v>
      </c>
      <c r="K266" s="172">
        <f>E266*J266</f>
        <v>0</v>
      </c>
      <c r="Q266" s="165">
        <v>2</v>
      </c>
      <c r="AA266" s="138">
        <v>12</v>
      </c>
      <c r="AB266" s="138">
        <v>0</v>
      </c>
      <c r="AC266" s="138">
        <v>132</v>
      </c>
      <c r="BB266" s="138">
        <v>2</v>
      </c>
      <c r="BC266" s="138">
        <f>IF(BB266=1,G266,0)</f>
        <v>0</v>
      </c>
      <c r="BD266" s="138">
        <f>IF(BB266=2,G266,0)</f>
        <v>0</v>
      </c>
      <c r="BE266" s="138">
        <f>IF(BB266=3,G266,0)</f>
        <v>0</v>
      </c>
      <c r="BF266" s="138">
        <f>IF(BB266=4,G266,0)</f>
        <v>0</v>
      </c>
      <c r="BG266" s="138">
        <f>IF(BB266=5,G266,0)</f>
        <v>0</v>
      </c>
    </row>
    <row r="267" spans="1:59" ht="12.75">
      <c r="A267" s="166">
        <v>133</v>
      </c>
      <c r="B267" s="167" t="s">
        <v>455</v>
      </c>
      <c r="C267" s="168" t="s">
        <v>456</v>
      </c>
      <c r="D267" s="169" t="s">
        <v>457</v>
      </c>
      <c r="E267" s="170">
        <v>1</v>
      </c>
      <c r="F267" s="170"/>
      <c r="G267" s="171">
        <f>E267*F267</f>
        <v>0</v>
      </c>
      <c r="H267" s="172">
        <v>0</v>
      </c>
      <c r="I267" s="172">
        <f>E267*H267</f>
        <v>0</v>
      </c>
      <c r="J267" s="172">
        <v>0</v>
      </c>
      <c r="K267" s="172">
        <f>E267*J267</f>
        <v>0</v>
      </c>
      <c r="Q267" s="165">
        <v>2</v>
      </c>
      <c r="AA267" s="138">
        <v>12</v>
      </c>
      <c r="AB267" s="138">
        <v>0</v>
      </c>
      <c r="AC267" s="138">
        <v>133</v>
      </c>
      <c r="BB267" s="138">
        <v>2</v>
      </c>
      <c r="BC267" s="138">
        <f>IF(BB267=1,G267,0)</f>
        <v>0</v>
      </c>
      <c r="BD267" s="138">
        <f>IF(BB267=2,G267,0)</f>
        <v>0</v>
      </c>
      <c r="BE267" s="138">
        <f>IF(BB267=3,G267,0)</f>
        <v>0</v>
      </c>
      <c r="BF267" s="138">
        <f>IF(BB267=4,G267,0)</f>
        <v>0</v>
      </c>
      <c r="BG267" s="138">
        <f>IF(BB267=5,G267,0)</f>
        <v>0</v>
      </c>
    </row>
    <row r="268" spans="1:59" ht="12.75">
      <c r="A268" s="166">
        <v>134</v>
      </c>
      <c r="B268" s="167" t="s">
        <v>458</v>
      </c>
      <c r="C268" s="168" t="s">
        <v>459</v>
      </c>
      <c r="D268" s="169" t="s">
        <v>292</v>
      </c>
      <c r="E268" s="170">
        <v>1.3307</v>
      </c>
      <c r="F268" s="170"/>
      <c r="G268" s="171">
        <f>E268*F268</f>
        <v>0</v>
      </c>
      <c r="H268" s="172">
        <v>0</v>
      </c>
      <c r="I268" s="172">
        <f>E268*H268</f>
        <v>0</v>
      </c>
      <c r="J268" s="172">
        <v>0</v>
      </c>
      <c r="K268" s="172">
        <f>E268*J268</f>
        <v>0</v>
      </c>
      <c r="Q268" s="165">
        <v>2</v>
      </c>
      <c r="AA268" s="138">
        <v>12</v>
      </c>
      <c r="AB268" s="138">
        <v>0</v>
      </c>
      <c r="AC268" s="138">
        <v>134</v>
      </c>
      <c r="BB268" s="138">
        <v>2</v>
      </c>
      <c r="BC268" s="138">
        <f>IF(BB268=1,G268,0)</f>
        <v>0</v>
      </c>
      <c r="BD268" s="138">
        <f>IF(BB268=2,G268,0)</f>
        <v>0</v>
      </c>
      <c r="BE268" s="138">
        <f>IF(BB268=3,G268,0)</f>
        <v>0</v>
      </c>
      <c r="BF268" s="138">
        <f>IF(BB268=4,G268,0)</f>
        <v>0</v>
      </c>
      <c r="BG268" s="138">
        <f>IF(BB268=5,G268,0)</f>
        <v>0</v>
      </c>
    </row>
    <row r="269" spans="1:59" ht="12.75">
      <c r="A269" s="182"/>
      <c r="B269" s="183" t="s">
        <v>72</v>
      </c>
      <c r="C269" s="184" t="str">
        <f>CONCATENATE(B231," ",C231)</f>
        <v>722 Vnitřní vodovod</v>
      </c>
      <c r="D269" s="182"/>
      <c r="E269" s="185"/>
      <c r="F269" s="185"/>
      <c r="G269" s="186">
        <f>SUM(G231:G268)</f>
        <v>0</v>
      </c>
      <c r="H269" s="187"/>
      <c r="I269" s="188">
        <f>SUM(I231:I268)</f>
        <v>1.3306499999999999</v>
      </c>
      <c r="J269" s="187"/>
      <c r="K269" s="188">
        <f>SUM(K231:K268)</f>
        <v>0</v>
      </c>
      <c r="Q269" s="165">
        <v>4</v>
      </c>
      <c r="BC269" s="189">
        <f>SUM(BC231:BC268)</f>
        <v>0</v>
      </c>
      <c r="BD269" s="189">
        <f>SUM(BD231:BD268)</f>
        <v>0</v>
      </c>
      <c r="BE269" s="189">
        <f>SUM(BE231:BE268)</f>
        <v>0</v>
      </c>
      <c r="BF269" s="189">
        <f>SUM(BF231:BF268)</f>
        <v>0</v>
      </c>
      <c r="BG269" s="189">
        <f>SUM(BG231:BG268)</f>
        <v>0</v>
      </c>
    </row>
    <row r="270" spans="1:17" ht="12.75">
      <c r="A270" s="158" t="s">
        <v>69</v>
      </c>
      <c r="B270" s="159" t="s">
        <v>460</v>
      </c>
      <c r="C270" s="160" t="s">
        <v>461</v>
      </c>
      <c r="D270" s="161"/>
      <c r="E270" s="162"/>
      <c r="F270" s="162"/>
      <c r="G270" s="163"/>
      <c r="H270" s="164"/>
      <c r="I270" s="164"/>
      <c r="J270" s="164"/>
      <c r="K270" s="164"/>
      <c r="Q270" s="165">
        <v>1</v>
      </c>
    </row>
    <row r="271" spans="1:59" ht="25.5">
      <c r="A271" s="166">
        <v>135</v>
      </c>
      <c r="B271" s="167" t="s">
        <v>462</v>
      </c>
      <c r="C271" s="168" t="s">
        <v>463</v>
      </c>
      <c r="D271" s="169" t="s">
        <v>132</v>
      </c>
      <c r="E271" s="170">
        <v>1</v>
      </c>
      <c r="F271" s="170"/>
      <c r="G271" s="171">
        <f>E271*F271</f>
        <v>0</v>
      </c>
      <c r="H271" s="172">
        <v>0.0089</v>
      </c>
      <c r="I271" s="172">
        <f>E271*H271</f>
        <v>0.0089</v>
      </c>
      <c r="J271" s="172">
        <v>0</v>
      </c>
      <c r="K271" s="172">
        <f>E271*J271</f>
        <v>0</v>
      </c>
      <c r="Q271" s="165">
        <v>2</v>
      </c>
      <c r="AA271" s="138">
        <v>12</v>
      </c>
      <c r="AB271" s="138">
        <v>0</v>
      </c>
      <c r="AC271" s="138">
        <v>135</v>
      </c>
      <c r="BB271" s="138">
        <v>2</v>
      </c>
      <c r="BC271" s="138">
        <f>IF(BB271=1,G271,0)</f>
        <v>0</v>
      </c>
      <c r="BD271" s="138">
        <f>IF(BB271=2,G271,0)</f>
        <v>0</v>
      </c>
      <c r="BE271" s="138">
        <f>IF(BB271=3,G271,0)</f>
        <v>0</v>
      </c>
      <c r="BF271" s="138">
        <f>IF(BB271=4,G271,0)</f>
        <v>0</v>
      </c>
      <c r="BG271" s="138">
        <f>IF(BB271=5,G271,0)</f>
        <v>0</v>
      </c>
    </row>
    <row r="272" spans="1:59" ht="12.75">
      <c r="A272" s="166">
        <v>136</v>
      </c>
      <c r="B272" s="167" t="s">
        <v>464</v>
      </c>
      <c r="C272" s="168" t="s">
        <v>465</v>
      </c>
      <c r="D272" s="169" t="s">
        <v>132</v>
      </c>
      <c r="E272" s="170">
        <v>1</v>
      </c>
      <c r="F272" s="170"/>
      <c r="G272" s="171">
        <f>E272*F272</f>
        <v>0</v>
      </c>
      <c r="H272" s="172">
        <v>0.45</v>
      </c>
      <c r="I272" s="172">
        <f>E272*H272</f>
        <v>0.45</v>
      </c>
      <c r="J272" s="172">
        <v>0</v>
      </c>
      <c r="K272" s="172">
        <f>E272*J272</f>
        <v>0</v>
      </c>
      <c r="Q272" s="165">
        <v>2</v>
      </c>
      <c r="AA272" s="138">
        <v>12</v>
      </c>
      <c r="AB272" s="138">
        <v>1</v>
      </c>
      <c r="AC272" s="138">
        <v>136</v>
      </c>
      <c r="BB272" s="138">
        <v>2</v>
      </c>
      <c r="BC272" s="138">
        <f>IF(BB272=1,G272,0)</f>
        <v>0</v>
      </c>
      <c r="BD272" s="138">
        <f>IF(BB272=2,G272,0)</f>
        <v>0</v>
      </c>
      <c r="BE272" s="138">
        <f>IF(BB272=3,G272,0)</f>
        <v>0</v>
      </c>
      <c r="BF272" s="138">
        <f>IF(BB272=4,G272,0)</f>
        <v>0</v>
      </c>
      <c r="BG272" s="138">
        <f>IF(BB272=5,G272,0)</f>
        <v>0</v>
      </c>
    </row>
    <row r="273" spans="1:59" ht="25.5">
      <c r="A273" s="166">
        <v>137</v>
      </c>
      <c r="B273" s="167" t="s">
        <v>466</v>
      </c>
      <c r="C273" s="168" t="s">
        <v>467</v>
      </c>
      <c r="D273" s="169" t="s">
        <v>132</v>
      </c>
      <c r="E273" s="170">
        <v>1</v>
      </c>
      <c r="F273" s="170"/>
      <c r="G273" s="171">
        <f>E273*F273</f>
        <v>0</v>
      </c>
      <c r="H273" s="172">
        <v>0.0089</v>
      </c>
      <c r="I273" s="172">
        <f>E273*H273</f>
        <v>0.0089</v>
      </c>
      <c r="J273" s="172">
        <v>0</v>
      </c>
      <c r="K273" s="172">
        <f>E273*J273</f>
        <v>0</v>
      </c>
      <c r="Q273" s="165">
        <v>2</v>
      </c>
      <c r="AA273" s="138">
        <v>12</v>
      </c>
      <c r="AB273" s="138">
        <v>0</v>
      </c>
      <c r="AC273" s="138">
        <v>137</v>
      </c>
      <c r="BB273" s="138">
        <v>2</v>
      </c>
      <c r="BC273" s="138">
        <f>IF(BB273=1,G273,0)</f>
        <v>0</v>
      </c>
      <c r="BD273" s="138">
        <f>IF(BB273=2,G273,0)</f>
        <v>0</v>
      </c>
      <c r="BE273" s="138">
        <f>IF(BB273=3,G273,0)</f>
        <v>0</v>
      </c>
      <c r="BF273" s="138">
        <f>IF(BB273=4,G273,0)</f>
        <v>0</v>
      </c>
      <c r="BG273" s="138">
        <f>IF(BB273=5,G273,0)</f>
        <v>0</v>
      </c>
    </row>
    <row r="274" spans="1:59" ht="12.75">
      <c r="A274" s="166">
        <v>138</v>
      </c>
      <c r="B274" s="167" t="s">
        <v>464</v>
      </c>
      <c r="C274" s="168" t="s">
        <v>468</v>
      </c>
      <c r="D274" s="169" t="s">
        <v>132</v>
      </c>
      <c r="E274" s="170">
        <v>1</v>
      </c>
      <c r="F274" s="170"/>
      <c r="G274" s="171">
        <f>E274*F274</f>
        <v>0</v>
      </c>
      <c r="H274" s="172">
        <v>0.45</v>
      </c>
      <c r="I274" s="172">
        <f>E274*H274</f>
        <v>0.45</v>
      </c>
      <c r="J274" s="172">
        <v>0</v>
      </c>
      <c r="K274" s="172">
        <f>E274*J274</f>
        <v>0</v>
      </c>
      <c r="Q274" s="165">
        <v>2</v>
      </c>
      <c r="AA274" s="138">
        <v>12</v>
      </c>
      <c r="AB274" s="138">
        <v>1</v>
      </c>
      <c r="AC274" s="138">
        <v>138</v>
      </c>
      <c r="BB274" s="138">
        <v>2</v>
      </c>
      <c r="BC274" s="138">
        <f>IF(BB274=1,G274,0)</f>
        <v>0</v>
      </c>
      <c r="BD274" s="138">
        <f>IF(BB274=2,G274,0)</f>
        <v>0</v>
      </c>
      <c r="BE274" s="138">
        <f>IF(BB274=3,G274,0)</f>
        <v>0</v>
      </c>
      <c r="BF274" s="138">
        <f>IF(BB274=4,G274,0)</f>
        <v>0</v>
      </c>
      <c r="BG274" s="138">
        <f>IF(BB274=5,G274,0)</f>
        <v>0</v>
      </c>
    </row>
    <row r="275" spans="1:59" ht="12.75">
      <c r="A275" s="166">
        <v>139</v>
      </c>
      <c r="B275" s="167" t="s">
        <v>469</v>
      </c>
      <c r="C275" s="168" t="s">
        <v>470</v>
      </c>
      <c r="D275" s="169" t="s">
        <v>292</v>
      </c>
      <c r="E275" s="170">
        <v>0.9178</v>
      </c>
      <c r="F275" s="170"/>
      <c r="G275" s="171">
        <f>E275*F275</f>
        <v>0</v>
      </c>
      <c r="H275" s="172">
        <v>0</v>
      </c>
      <c r="I275" s="172">
        <f>E275*H275</f>
        <v>0</v>
      </c>
      <c r="J275" s="172">
        <v>0</v>
      </c>
      <c r="K275" s="172">
        <f>E275*J275</f>
        <v>0</v>
      </c>
      <c r="Q275" s="165">
        <v>2</v>
      </c>
      <c r="AA275" s="138">
        <v>12</v>
      </c>
      <c r="AB275" s="138">
        <v>0</v>
      </c>
      <c r="AC275" s="138">
        <v>139</v>
      </c>
      <c r="BB275" s="138">
        <v>2</v>
      </c>
      <c r="BC275" s="138">
        <f>IF(BB275=1,G275,0)</f>
        <v>0</v>
      </c>
      <c r="BD275" s="138">
        <f>IF(BB275=2,G275,0)</f>
        <v>0</v>
      </c>
      <c r="BE275" s="138">
        <f>IF(BB275=3,G275,0)</f>
        <v>0</v>
      </c>
      <c r="BF275" s="138">
        <f>IF(BB275=4,G275,0)</f>
        <v>0</v>
      </c>
      <c r="BG275" s="138">
        <f>IF(BB275=5,G275,0)</f>
        <v>0</v>
      </c>
    </row>
    <row r="276" spans="1:59" ht="12.75">
      <c r="A276" s="182"/>
      <c r="B276" s="183" t="s">
        <v>72</v>
      </c>
      <c r="C276" s="184" t="str">
        <f>CONCATENATE(B270," ",C270)</f>
        <v>724 Strojní vybavení</v>
      </c>
      <c r="D276" s="182"/>
      <c r="E276" s="185"/>
      <c r="F276" s="185"/>
      <c r="G276" s="186">
        <f>SUM(G270:G275)</f>
        <v>0</v>
      </c>
      <c r="H276" s="187"/>
      <c r="I276" s="188">
        <f>SUM(I270:I275)</f>
        <v>0.9178000000000001</v>
      </c>
      <c r="J276" s="187"/>
      <c r="K276" s="188">
        <f>SUM(K270:K275)</f>
        <v>0</v>
      </c>
      <c r="Q276" s="165">
        <v>4</v>
      </c>
      <c r="BC276" s="189">
        <f>SUM(BC270:BC275)</f>
        <v>0</v>
      </c>
      <c r="BD276" s="189">
        <f>SUM(BD270:BD275)</f>
        <v>0</v>
      </c>
      <c r="BE276" s="189">
        <f>SUM(BE270:BE275)</f>
        <v>0</v>
      </c>
      <c r="BF276" s="189">
        <f>SUM(BF270:BF275)</f>
        <v>0</v>
      </c>
      <c r="BG276" s="189">
        <f>SUM(BG270:BG275)</f>
        <v>0</v>
      </c>
    </row>
    <row r="277" spans="1:17" ht="12.75">
      <c r="A277" s="158" t="s">
        <v>69</v>
      </c>
      <c r="B277" s="159" t="s">
        <v>471</v>
      </c>
      <c r="C277" s="160" t="s">
        <v>472</v>
      </c>
      <c r="D277" s="161"/>
      <c r="E277" s="162"/>
      <c r="F277" s="162"/>
      <c r="G277" s="163"/>
      <c r="H277" s="164"/>
      <c r="I277" s="164"/>
      <c r="J277" s="164"/>
      <c r="K277" s="164"/>
      <c r="Q277" s="165">
        <v>1</v>
      </c>
    </row>
    <row r="278" spans="1:59" ht="12.75">
      <c r="A278" s="166">
        <v>140</v>
      </c>
      <c r="B278" s="167" t="s">
        <v>473</v>
      </c>
      <c r="C278" s="168" t="s">
        <v>474</v>
      </c>
      <c r="D278" s="169" t="s">
        <v>457</v>
      </c>
      <c r="E278" s="170">
        <v>1</v>
      </c>
      <c r="F278" s="170"/>
      <c r="G278" s="171">
        <f>E278*F278</f>
        <v>0</v>
      </c>
      <c r="H278" s="172">
        <v>0.01421</v>
      </c>
      <c r="I278" s="172">
        <f>E278*H278</f>
        <v>0.01421</v>
      </c>
      <c r="J278" s="172">
        <v>0</v>
      </c>
      <c r="K278" s="172">
        <f>E278*J278</f>
        <v>0</v>
      </c>
      <c r="Q278" s="165">
        <v>2</v>
      </c>
      <c r="AA278" s="138">
        <v>12</v>
      </c>
      <c r="AB278" s="138">
        <v>0</v>
      </c>
      <c r="AC278" s="138">
        <v>140</v>
      </c>
      <c r="BB278" s="138">
        <v>2</v>
      </c>
      <c r="BC278" s="138">
        <f>IF(BB278=1,G278,0)</f>
        <v>0</v>
      </c>
      <c r="BD278" s="138">
        <f>IF(BB278=2,G278,0)</f>
        <v>0</v>
      </c>
      <c r="BE278" s="138">
        <f>IF(BB278=3,G278,0)</f>
        <v>0</v>
      </c>
      <c r="BF278" s="138">
        <f>IF(BB278=4,G278,0)</f>
        <v>0</v>
      </c>
      <c r="BG278" s="138">
        <f>IF(BB278=5,G278,0)</f>
        <v>0</v>
      </c>
    </row>
    <row r="279" spans="1:59" ht="12.75">
      <c r="A279" s="166">
        <v>141</v>
      </c>
      <c r="B279" s="167" t="s">
        <v>475</v>
      </c>
      <c r="C279" s="168" t="s">
        <v>476</v>
      </c>
      <c r="D279" s="169" t="s">
        <v>457</v>
      </c>
      <c r="E279" s="170">
        <v>24</v>
      </c>
      <c r="F279" s="170"/>
      <c r="G279" s="171">
        <f>E279*F279</f>
        <v>0</v>
      </c>
      <c r="H279" s="172">
        <v>0.00024</v>
      </c>
      <c r="I279" s="172">
        <f>E279*H279</f>
        <v>0.00576</v>
      </c>
      <c r="J279" s="172">
        <v>0</v>
      </c>
      <c r="K279" s="172">
        <f>E279*J279</f>
        <v>0</v>
      </c>
      <c r="Q279" s="165">
        <v>2</v>
      </c>
      <c r="AA279" s="138">
        <v>12</v>
      </c>
      <c r="AB279" s="138">
        <v>0</v>
      </c>
      <c r="AC279" s="138">
        <v>141</v>
      </c>
      <c r="BB279" s="138">
        <v>2</v>
      </c>
      <c r="BC279" s="138">
        <f>IF(BB279=1,G279,0)</f>
        <v>0</v>
      </c>
      <c r="BD279" s="138">
        <f>IF(BB279=2,G279,0)</f>
        <v>0</v>
      </c>
      <c r="BE279" s="138">
        <f>IF(BB279=3,G279,0)</f>
        <v>0</v>
      </c>
      <c r="BF279" s="138">
        <f>IF(BB279=4,G279,0)</f>
        <v>0</v>
      </c>
      <c r="BG279" s="138">
        <f>IF(BB279=5,G279,0)</f>
        <v>0</v>
      </c>
    </row>
    <row r="280" spans="1:59" ht="12.75">
      <c r="A280" s="166">
        <v>142</v>
      </c>
      <c r="B280" s="167" t="s">
        <v>477</v>
      </c>
      <c r="C280" s="168" t="s">
        <v>478</v>
      </c>
      <c r="D280" s="169" t="s">
        <v>457</v>
      </c>
      <c r="E280" s="170">
        <v>2</v>
      </c>
      <c r="F280" s="170"/>
      <c r="G280" s="171">
        <f>E280*F280</f>
        <v>0</v>
      </c>
      <c r="H280" s="172">
        <v>0.00024</v>
      </c>
      <c r="I280" s="172">
        <f>E280*H280</f>
        <v>0.00048</v>
      </c>
      <c r="J280" s="172">
        <v>0</v>
      </c>
      <c r="K280" s="172">
        <f>E280*J280</f>
        <v>0</v>
      </c>
      <c r="Q280" s="165">
        <v>2</v>
      </c>
      <c r="AA280" s="138">
        <v>12</v>
      </c>
      <c r="AB280" s="138">
        <v>0</v>
      </c>
      <c r="AC280" s="138">
        <v>142</v>
      </c>
      <c r="BB280" s="138">
        <v>2</v>
      </c>
      <c r="BC280" s="138">
        <f>IF(BB280=1,G280,0)</f>
        <v>0</v>
      </c>
      <c r="BD280" s="138">
        <f>IF(BB280=2,G280,0)</f>
        <v>0</v>
      </c>
      <c r="BE280" s="138">
        <f>IF(BB280=3,G280,0)</f>
        <v>0</v>
      </c>
      <c r="BF280" s="138">
        <f>IF(BB280=4,G280,0)</f>
        <v>0</v>
      </c>
      <c r="BG280" s="138">
        <f>IF(BB280=5,G280,0)</f>
        <v>0</v>
      </c>
    </row>
    <row r="281" spans="1:59" ht="12.75">
      <c r="A281" s="166">
        <v>143</v>
      </c>
      <c r="B281" s="167" t="s">
        <v>479</v>
      </c>
      <c r="C281" s="168" t="s">
        <v>480</v>
      </c>
      <c r="D281" s="169" t="s">
        <v>132</v>
      </c>
      <c r="E281" s="170">
        <v>2</v>
      </c>
      <c r="F281" s="170"/>
      <c r="G281" s="171">
        <f>E281*F281</f>
        <v>0</v>
      </c>
      <c r="H281" s="172">
        <v>0.00018</v>
      </c>
      <c r="I281" s="172">
        <f>E281*H281</f>
        <v>0.00036</v>
      </c>
      <c r="J281" s="172">
        <v>0</v>
      </c>
      <c r="K281" s="172">
        <f>E281*J281</f>
        <v>0</v>
      </c>
      <c r="Q281" s="165">
        <v>2</v>
      </c>
      <c r="AA281" s="138">
        <v>12</v>
      </c>
      <c r="AB281" s="138">
        <v>0</v>
      </c>
      <c r="AC281" s="138">
        <v>143</v>
      </c>
      <c r="BB281" s="138">
        <v>2</v>
      </c>
      <c r="BC281" s="138">
        <f>IF(BB281=1,G281,0)</f>
        <v>0</v>
      </c>
      <c r="BD281" s="138">
        <f>IF(BB281=2,G281,0)</f>
        <v>0</v>
      </c>
      <c r="BE281" s="138">
        <f>IF(BB281=3,G281,0)</f>
        <v>0</v>
      </c>
      <c r="BF281" s="138">
        <f>IF(BB281=4,G281,0)</f>
        <v>0</v>
      </c>
      <c r="BG281" s="138">
        <f>IF(BB281=5,G281,0)</f>
        <v>0</v>
      </c>
    </row>
    <row r="282" spans="1:59" ht="12.75">
      <c r="A282" s="166">
        <v>144</v>
      </c>
      <c r="B282" s="167" t="s">
        <v>481</v>
      </c>
      <c r="C282" s="168" t="s">
        <v>482</v>
      </c>
      <c r="D282" s="169" t="s">
        <v>132</v>
      </c>
      <c r="E282" s="170">
        <v>2</v>
      </c>
      <c r="F282" s="170"/>
      <c r="G282" s="171">
        <f>E282*F282</f>
        <v>0</v>
      </c>
      <c r="H282" s="172">
        <v>0</v>
      </c>
      <c r="I282" s="172">
        <f>E282*H282</f>
        <v>0</v>
      </c>
      <c r="J282" s="172">
        <v>0</v>
      </c>
      <c r="K282" s="172">
        <f>E282*J282</f>
        <v>0</v>
      </c>
      <c r="Q282" s="165">
        <v>2</v>
      </c>
      <c r="AA282" s="138">
        <v>12</v>
      </c>
      <c r="AB282" s="138">
        <v>1</v>
      </c>
      <c r="AC282" s="138">
        <v>144</v>
      </c>
      <c r="BB282" s="138">
        <v>2</v>
      </c>
      <c r="BC282" s="138">
        <f>IF(BB282=1,G282,0)</f>
        <v>0</v>
      </c>
      <c r="BD282" s="138">
        <f>IF(BB282=2,G282,0)</f>
        <v>0</v>
      </c>
      <c r="BE282" s="138">
        <f>IF(BB282=3,G282,0)</f>
        <v>0</v>
      </c>
      <c r="BF282" s="138">
        <f>IF(BB282=4,G282,0)</f>
        <v>0</v>
      </c>
      <c r="BG282" s="138">
        <f>IF(BB282=5,G282,0)</f>
        <v>0</v>
      </c>
    </row>
    <row r="283" spans="1:59" ht="25.5">
      <c r="A283" s="166">
        <v>145</v>
      </c>
      <c r="B283" s="167" t="s">
        <v>483</v>
      </c>
      <c r="C283" s="168" t="s">
        <v>484</v>
      </c>
      <c r="D283" s="169" t="s">
        <v>132</v>
      </c>
      <c r="E283" s="170">
        <v>2</v>
      </c>
      <c r="F283" s="170"/>
      <c r="G283" s="171">
        <f>E283*F283</f>
        <v>0</v>
      </c>
      <c r="H283" s="172">
        <v>0.00085</v>
      </c>
      <c r="I283" s="172">
        <f>E283*H283</f>
        <v>0.0017</v>
      </c>
      <c r="J283" s="172">
        <v>0</v>
      </c>
      <c r="K283" s="172">
        <f>E283*J283</f>
        <v>0</v>
      </c>
      <c r="Q283" s="165">
        <v>2</v>
      </c>
      <c r="AA283" s="138">
        <v>12</v>
      </c>
      <c r="AB283" s="138">
        <v>0</v>
      </c>
      <c r="AC283" s="138">
        <v>145</v>
      </c>
      <c r="BB283" s="138">
        <v>2</v>
      </c>
      <c r="BC283" s="138">
        <f>IF(BB283=1,G283,0)</f>
        <v>0</v>
      </c>
      <c r="BD283" s="138">
        <f>IF(BB283=2,G283,0)</f>
        <v>0</v>
      </c>
      <c r="BE283" s="138">
        <f>IF(BB283=3,G283,0)</f>
        <v>0</v>
      </c>
      <c r="BF283" s="138">
        <f>IF(BB283=4,G283,0)</f>
        <v>0</v>
      </c>
      <c r="BG283" s="138">
        <f>IF(BB283=5,G283,0)</f>
        <v>0</v>
      </c>
    </row>
    <row r="284" spans="1:59" ht="25.5">
      <c r="A284" s="166">
        <v>146</v>
      </c>
      <c r="B284" s="167" t="s">
        <v>485</v>
      </c>
      <c r="C284" s="168" t="s">
        <v>486</v>
      </c>
      <c r="D284" s="169" t="s">
        <v>132</v>
      </c>
      <c r="E284" s="170">
        <v>5</v>
      </c>
      <c r="F284" s="170"/>
      <c r="G284" s="171">
        <f>E284*F284</f>
        <v>0</v>
      </c>
      <c r="H284" s="172">
        <v>0.00152</v>
      </c>
      <c r="I284" s="172">
        <f>E284*H284</f>
        <v>0.007600000000000001</v>
      </c>
      <c r="J284" s="172">
        <v>0</v>
      </c>
      <c r="K284" s="172">
        <f>E284*J284</f>
        <v>0</v>
      </c>
      <c r="Q284" s="165">
        <v>2</v>
      </c>
      <c r="AA284" s="138">
        <v>12</v>
      </c>
      <c r="AB284" s="138">
        <v>0</v>
      </c>
      <c r="AC284" s="138">
        <v>146</v>
      </c>
      <c r="BB284" s="138">
        <v>2</v>
      </c>
      <c r="BC284" s="138">
        <f>IF(BB284=1,G284,0)</f>
        <v>0</v>
      </c>
      <c r="BD284" s="138">
        <f>IF(BB284=2,G284,0)</f>
        <v>0</v>
      </c>
      <c r="BE284" s="138">
        <f>IF(BB284=3,G284,0)</f>
        <v>0</v>
      </c>
      <c r="BF284" s="138">
        <f>IF(BB284=4,G284,0)</f>
        <v>0</v>
      </c>
      <c r="BG284" s="138">
        <f>IF(BB284=5,G284,0)</f>
        <v>0</v>
      </c>
    </row>
    <row r="285" spans="1:59" ht="12.75">
      <c r="A285" s="166">
        <v>147</v>
      </c>
      <c r="B285" s="167" t="s">
        <v>487</v>
      </c>
      <c r="C285" s="168" t="s">
        <v>488</v>
      </c>
      <c r="D285" s="169" t="s">
        <v>292</v>
      </c>
      <c r="E285" s="170">
        <v>0.0301</v>
      </c>
      <c r="F285" s="170"/>
      <c r="G285" s="171">
        <f>E285*F285</f>
        <v>0</v>
      </c>
      <c r="H285" s="172">
        <v>0</v>
      </c>
      <c r="I285" s="172">
        <f>E285*H285</f>
        <v>0</v>
      </c>
      <c r="J285" s="172">
        <v>0</v>
      </c>
      <c r="K285" s="172">
        <f>E285*J285</f>
        <v>0</v>
      </c>
      <c r="Q285" s="165">
        <v>2</v>
      </c>
      <c r="AA285" s="138">
        <v>12</v>
      </c>
      <c r="AB285" s="138">
        <v>0</v>
      </c>
      <c r="AC285" s="138">
        <v>147</v>
      </c>
      <c r="BB285" s="138">
        <v>2</v>
      </c>
      <c r="BC285" s="138">
        <f>IF(BB285=1,G285,0)</f>
        <v>0</v>
      </c>
      <c r="BD285" s="138">
        <f>IF(BB285=2,G285,0)</f>
        <v>0</v>
      </c>
      <c r="BE285" s="138">
        <f>IF(BB285=3,G285,0)</f>
        <v>0</v>
      </c>
      <c r="BF285" s="138">
        <f>IF(BB285=4,G285,0)</f>
        <v>0</v>
      </c>
      <c r="BG285" s="138">
        <f>IF(BB285=5,G285,0)</f>
        <v>0</v>
      </c>
    </row>
    <row r="286" spans="1:59" ht="12.75">
      <c r="A286" s="182"/>
      <c r="B286" s="183" t="s">
        <v>72</v>
      </c>
      <c r="C286" s="184" t="str">
        <f>CONCATENATE(B277," ",C277)</f>
        <v>725 Zařizovací předměty</v>
      </c>
      <c r="D286" s="182"/>
      <c r="E286" s="185"/>
      <c r="F286" s="185"/>
      <c r="G286" s="186">
        <f>SUM(G277:G285)</f>
        <v>0</v>
      </c>
      <c r="H286" s="187"/>
      <c r="I286" s="188">
        <f>SUM(I277:I285)</f>
        <v>0.030110000000000005</v>
      </c>
      <c r="J286" s="187"/>
      <c r="K286" s="188">
        <f>SUM(K277:K285)</f>
        <v>0</v>
      </c>
      <c r="Q286" s="165">
        <v>4</v>
      </c>
      <c r="BC286" s="189">
        <f>SUM(BC277:BC285)</f>
        <v>0</v>
      </c>
      <c r="BD286" s="189">
        <f>SUM(BD277:BD285)</f>
        <v>0</v>
      </c>
      <c r="BE286" s="189">
        <f>SUM(BE277:BE285)</f>
        <v>0</v>
      </c>
      <c r="BF286" s="189">
        <f>SUM(BF277:BF285)</f>
        <v>0</v>
      </c>
      <c r="BG286" s="189">
        <f>SUM(BG277:BG285)</f>
        <v>0</v>
      </c>
    </row>
    <row r="287" spans="1:17" ht="12.75">
      <c r="A287" s="158" t="s">
        <v>69</v>
      </c>
      <c r="B287" s="159" t="s">
        <v>489</v>
      </c>
      <c r="C287" s="160" t="s">
        <v>490</v>
      </c>
      <c r="D287" s="161"/>
      <c r="E287" s="162"/>
      <c r="F287" s="162"/>
      <c r="G287" s="163"/>
      <c r="H287" s="164"/>
      <c r="I287" s="164"/>
      <c r="J287" s="164"/>
      <c r="K287" s="164"/>
      <c r="Q287" s="165">
        <v>1</v>
      </c>
    </row>
    <row r="288" spans="1:59" ht="12.75">
      <c r="A288" s="166">
        <v>148</v>
      </c>
      <c r="B288" s="167" t="s">
        <v>491</v>
      </c>
      <c r="C288" s="168" t="s">
        <v>492</v>
      </c>
      <c r="D288" s="169" t="s">
        <v>147</v>
      </c>
      <c r="E288" s="170">
        <v>102</v>
      </c>
      <c r="F288" s="170"/>
      <c r="G288" s="171">
        <f>E288*F288</f>
        <v>0</v>
      </c>
      <c r="H288" s="172">
        <v>0</v>
      </c>
      <c r="I288" s="172">
        <f>E288*H288</f>
        <v>0</v>
      </c>
      <c r="J288" s="172">
        <v>0</v>
      </c>
      <c r="K288" s="172">
        <f>E288*J288</f>
        <v>0</v>
      </c>
      <c r="Q288" s="165">
        <v>2</v>
      </c>
      <c r="AA288" s="138">
        <v>12</v>
      </c>
      <c r="AB288" s="138">
        <v>0</v>
      </c>
      <c r="AC288" s="138">
        <v>148</v>
      </c>
      <c r="BB288" s="138">
        <v>2</v>
      </c>
      <c r="BC288" s="138">
        <f>IF(BB288=1,G288,0)</f>
        <v>0</v>
      </c>
      <c r="BD288" s="138">
        <f>IF(BB288=2,G288,0)</f>
        <v>0</v>
      </c>
      <c r="BE288" s="138">
        <f>IF(BB288=3,G288,0)</f>
        <v>0</v>
      </c>
      <c r="BF288" s="138">
        <f>IF(BB288=4,G288,0)</f>
        <v>0</v>
      </c>
      <c r="BG288" s="138">
        <f>IF(BB288=5,G288,0)</f>
        <v>0</v>
      </c>
    </row>
    <row r="289" spans="1:59" ht="12.75">
      <c r="A289" s="166">
        <v>149</v>
      </c>
      <c r="B289" s="167" t="s">
        <v>493</v>
      </c>
      <c r="C289" s="168" t="s">
        <v>494</v>
      </c>
      <c r="D289" s="169" t="s">
        <v>132</v>
      </c>
      <c r="E289" s="170">
        <v>28</v>
      </c>
      <c r="F289" s="170"/>
      <c r="G289" s="171">
        <f>E289*F289</f>
        <v>0</v>
      </c>
      <c r="H289" s="172">
        <v>0</v>
      </c>
      <c r="I289" s="172">
        <f>E289*H289</f>
        <v>0</v>
      </c>
      <c r="J289" s="172">
        <v>0</v>
      </c>
      <c r="K289" s="172">
        <f>E289*J289</f>
        <v>0</v>
      </c>
      <c r="Q289" s="165">
        <v>2</v>
      </c>
      <c r="AA289" s="138">
        <v>12</v>
      </c>
      <c r="AB289" s="138">
        <v>0</v>
      </c>
      <c r="AC289" s="138">
        <v>149</v>
      </c>
      <c r="BB289" s="138">
        <v>2</v>
      </c>
      <c r="BC289" s="138">
        <f>IF(BB289=1,G289,0)</f>
        <v>0</v>
      </c>
      <c r="BD289" s="138">
        <f>IF(BB289=2,G289,0)</f>
        <v>0</v>
      </c>
      <c r="BE289" s="138">
        <f>IF(BB289=3,G289,0)</f>
        <v>0</v>
      </c>
      <c r="BF289" s="138">
        <f>IF(BB289=4,G289,0)</f>
        <v>0</v>
      </c>
      <c r="BG289" s="138">
        <f>IF(BB289=5,G289,0)</f>
        <v>0</v>
      </c>
    </row>
    <row r="290" spans="1:59" ht="12.75">
      <c r="A290" s="166">
        <v>150</v>
      </c>
      <c r="B290" s="167" t="s">
        <v>495</v>
      </c>
      <c r="C290" s="168" t="s">
        <v>496</v>
      </c>
      <c r="D290" s="169" t="s">
        <v>132</v>
      </c>
      <c r="E290" s="170">
        <v>8</v>
      </c>
      <c r="F290" s="170"/>
      <c r="G290" s="171">
        <f>E290*F290</f>
        <v>0</v>
      </c>
      <c r="H290" s="172">
        <v>0</v>
      </c>
      <c r="I290" s="172">
        <f>E290*H290</f>
        <v>0</v>
      </c>
      <c r="J290" s="172">
        <v>0</v>
      </c>
      <c r="K290" s="172">
        <f>E290*J290</f>
        <v>0</v>
      </c>
      <c r="Q290" s="165">
        <v>2</v>
      </c>
      <c r="AA290" s="138">
        <v>12</v>
      </c>
      <c r="AB290" s="138">
        <v>0</v>
      </c>
      <c r="AC290" s="138">
        <v>150</v>
      </c>
      <c r="BB290" s="138">
        <v>2</v>
      </c>
      <c r="BC290" s="138">
        <f>IF(BB290=1,G290,0)</f>
        <v>0</v>
      </c>
      <c r="BD290" s="138">
        <f>IF(BB290=2,G290,0)</f>
        <v>0</v>
      </c>
      <c r="BE290" s="138">
        <f>IF(BB290=3,G290,0)</f>
        <v>0</v>
      </c>
      <c r="BF290" s="138">
        <f>IF(BB290=4,G290,0)</f>
        <v>0</v>
      </c>
      <c r="BG290" s="138">
        <f>IF(BB290=5,G290,0)</f>
        <v>0</v>
      </c>
    </row>
    <row r="291" spans="1:59" ht="12.75">
      <c r="A291" s="166">
        <v>151</v>
      </c>
      <c r="B291" s="167" t="s">
        <v>497</v>
      </c>
      <c r="C291" s="168" t="s">
        <v>498</v>
      </c>
      <c r="D291" s="169" t="s">
        <v>132</v>
      </c>
      <c r="E291" s="170">
        <v>2</v>
      </c>
      <c r="F291" s="170"/>
      <c r="G291" s="171">
        <f>E291*F291</f>
        <v>0</v>
      </c>
      <c r="H291" s="172">
        <v>0</v>
      </c>
      <c r="I291" s="172">
        <f>E291*H291</f>
        <v>0</v>
      </c>
      <c r="J291" s="172">
        <v>0</v>
      </c>
      <c r="K291" s="172">
        <f>E291*J291</f>
        <v>0</v>
      </c>
      <c r="Q291" s="165">
        <v>2</v>
      </c>
      <c r="AA291" s="138">
        <v>12</v>
      </c>
      <c r="AB291" s="138">
        <v>0</v>
      </c>
      <c r="AC291" s="138">
        <v>151</v>
      </c>
      <c r="BB291" s="138">
        <v>2</v>
      </c>
      <c r="BC291" s="138">
        <f>IF(BB291=1,G291,0)</f>
        <v>0</v>
      </c>
      <c r="BD291" s="138">
        <f>IF(BB291=2,G291,0)</f>
        <v>0</v>
      </c>
      <c r="BE291" s="138">
        <f>IF(BB291=3,G291,0)</f>
        <v>0</v>
      </c>
      <c r="BF291" s="138">
        <f>IF(BB291=4,G291,0)</f>
        <v>0</v>
      </c>
      <c r="BG291" s="138">
        <f>IF(BB291=5,G291,0)</f>
        <v>0</v>
      </c>
    </row>
    <row r="292" spans="1:59" ht="12.75">
      <c r="A292" s="166">
        <v>152</v>
      </c>
      <c r="B292" s="167" t="s">
        <v>499</v>
      </c>
      <c r="C292" s="168" t="s">
        <v>500</v>
      </c>
      <c r="D292" s="169" t="s">
        <v>132</v>
      </c>
      <c r="E292" s="170">
        <v>4</v>
      </c>
      <c r="F292" s="170"/>
      <c r="G292" s="171">
        <f>E292*F292</f>
        <v>0</v>
      </c>
      <c r="H292" s="172">
        <v>0</v>
      </c>
      <c r="I292" s="172">
        <f>E292*H292</f>
        <v>0</v>
      </c>
      <c r="J292" s="172">
        <v>0</v>
      </c>
      <c r="K292" s="172">
        <f>E292*J292</f>
        <v>0</v>
      </c>
      <c r="Q292" s="165">
        <v>2</v>
      </c>
      <c r="AA292" s="138">
        <v>12</v>
      </c>
      <c r="AB292" s="138">
        <v>0</v>
      </c>
      <c r="AC292" s="138">
        <v>152</v>
      </c>
      <c r="BB292" s="138">
        <v>2</v>
      </c>
      <c r="BC292" s="138">
        <f>IF(BB292=1,G292,0)</f>
        <v>0</v>
      </c>
      <c r="BD292" s="138">
        <f>IF(BB292=2,G292,0)</f>
        <v>0</v>
      </c>
      <c r="BE292" s="138">
        <f>IF(BB292=3,G292,0)</f>
        <v>0</v>
      </c>
      <c r="BF292" s="138">
        <f>IF(BB292=4,G292,0)</f>
        <v>0</v>
      </c>
      <c r="BG292" s="138">
        <f>IF(BB292=5,G292,0)</f>
        <v>0</v>
      </c>
    </row>
    <row r="293" spans="1:59" ht="12.75">
      <c r="A293" s="166">
        <v>153</v>
      </c>
      <c r="B293" s="167" t="s">
        <v>501</v>
      </c>
      <c r="C293" s="168" t="s">
        <v>502</v>
      </c>
      <c r="D293" s="169" t="s">
        <v>132</v>
      </c>
      <c r="E293" s="170">
        <v>20</v>
      </c>
      <c r="F293" s="170"/>
      <c r="G293" s="171">
        <f>E293*F293</f>
        <v>0</v>
      </c>
      <c r="H293" s="172">
        <v>0</v>
      </c>
      <c r="I293" s="172">
        <f>E293*H293</f>
        <v>0</v>
      </c>
      <c r="J293" s="172">
        <v>0</v>
      </c>
      <c r="K293" s="172">
        <f>E293*J293</f>
        <v>0</v>
      </c>
      <c r="Q293" s="165">
        <v>2</v>
      </c>
      <c r="AA293" s="138">
        <v>12</v>
      </c>
      <c r="AB293" s="138">
        <v>0</v>
      </c>
      <c r="AC293" s="138">
        <v>153</v>
      </c>
      <c r="BB293" s="138">
        <v>2</v>
      </c>
      <c r="BC293" s="138">
        <f>IF(BB293=1,G293,0)</f>
        <v>0</v>
      </c>
      <c r="BD293" s="138">
        <f>IF(BB293=2,G293,0)</f>
        <v>0</v>
      </c>
      <c r="BE293" s="138">
        <f>IF(BB293=3,G293,0)</f>
        <v>0</v>
      </c>
      <c r="BF293" s="138">
        <f>IF(BB293=4,G293,0)</f>
        <v>0</v>
      </c>
      <c r="BG293" s="138">
        <f>IF(BB293=5,G293,0)</f>
        <v>0</v>
      </c>
    </row>
    <row r="294" spans="1:59" ht="12.75">
      <c r="A294" s="166">
        <v>154</v>
      </c>
      <c r="B294" s="167" t="s">
        <v>503</v>
      </c>
      <c r="C294" s="168" t="s">
        <v>504</v>
      </c>
      <c r="D294" s="169" t="s">
        <v>147</v>
      </c>
      <c r="E294" s="170">
        <v>20</v>
      </c>
      <c r="F294" s="170"/>
      <c r="G294" s="171">
        <f>E294*F294</f>
        <v>0</v>
      </c>
      <c r="H294" s="172">
        <v>0</v>
      </c>
      <c r="I294" s="172">
        <f>E294*H294</f>
        <v>0</v>
      </c>
      <c r="J294" s="172">
        <v>0</v>
      </c>
      <c r="K294" s="172">
        <f>E294*J294</f>
        <v>0</v>
      </c>
      <c r="Q294" s="165">
        <v>2</v>
      </c>
      <c r="AA294" s="138">
        <v>12</v>
      </c>
      <c r="AB294" s="138">
        <v>0</v>
      </c>
      <c r="AC294" s="138">
        <v>154</v>
      </c>
      <c r="BB294" s="138">
        <v>2</v>
      </c>
      <c r="BC294" s="138">
        <f>IF(BB294=1,G294,0)</f>
        <v>0</v>
      </c>
      <c r="BD294" s="138">
        <f>IF(BB294=2,G294,0)</f>
        <v>0</v>
      </c>
      <c r="BE294" s="138">
        <f>IF(BB294=3,G294,0)</f>
        <v>0</v>
      </c>
      <c r="BF294" s="138">
        <f>IF(BB294=4,G294,0)</f>
        <v>0</v>
      </c>
      <c r="BG294" s="138">
        <f>IF(BB294=5,G294,0)</f>
        <v>0</v>
      </c>
    </row>
    <row r="295" spans="1:59" ht="12.75">
      <c r="A295" s="166">
        <v>155</v>
      </c>
      <c r="B295" s="167" t="s">
        <v>505</v>
      </c>
      <c r="C295" s="168" t="s">
        <v>506</v>
      </c>
      <c r="D295" s="169" t="s">
        <v>132</v>
      </c>
      <c r="E295" s="170">
        <v>20</v>
      </c>
      <c r="F295" s="170"/>
      <c r="G295" s="171">
        <f>E295*F295</f>
        <v>0</v>
      </c>
      <c r="H295" s="172">
        <v>0</v>
      </c>
      <c r="I295" s="172">
        <f>E295*H295</f>
        <v>0</v>
      </c>
      <c r="J295" s="172">
        <v>0</v>
      </c>
      <c r="K295" s="172">
        <f>E295*J295</f>
        <v>0</v>
      </c>
      <c r="Q295" s="165">
        <v>2</v>
      </c>
      <c r="AA295" s="138">
        <v>12</v>
      </c>
      <c r="AB295" s="138">
        <v>0</v>
      </c>
      <c r="AC295" s="138">
        <v>155</v>
      </c>
      <c r="BB295" s="138">
        <v>2</v>
      </c>
      <c r="BC295" s="138">
        <f>IF(BB295=1,G295,0)</f>
        <v>0</v>
      </c>
      <c r="BD295" s="138">
        <f>IF(BB295=2,G295,0)</f>
        <v>0</v>
      </c>
      <c r="BE295" s="138">
        <f>IF(BB295=3,G295,0)</f>
        <v>0</v>
      </c>
      <c r="BF295" s="138">
        <f>IF(BB295=4,G295,0)</f>
        <v>0</v>
      </c>
      <c r="BG295" s="138">
        <f>IF(BB295=5,G295,0)</f>
        <v>0</v>
      </c>
    </row>
    <row r="296" spans="1:59" ht="12.75">
      <c r="A296" s="166">
        <v>156</v>
      </c>
      <c r="B296" s="167" t="s">
        <v>507</v>
      </c>
      <c r="C296" s="168" t="s">
        <v>508</v>
      </c>
      <c r="D296" s="169" t="s">
        <v>132</v>
      </c>
      <c r="E296" s="170">
        <v>4</v>
      </c>
      <c r="F296" s="170"/>
      <c r="G296" s="171">
        <f>E296*F296</f>
        <v>0</v>
      </c>
      <c r="H296" s="172">
        <v>0.0043</v>
      </c>
      <c r="I296" s="172">
        <f>E296*H296</f>
        <v>0.0172</v>
      </c>
      <c r="J296" s="172">
        <v>0</v>
      </c>
      <c r="K296" s="172">
        <f>E296*J296</f>
        <v>0</v>
      </c>
      <c r="Q296" s="165">
        <v>2</v>
      </c>
      <c r="AA296" s="138">
        <v>12</v>
      </c>
      <c r="AB296" s="138">
        <v>1</v>
      </c>
      <c r="AC296" s="138">
        <v>156</v>
      </c>
      <c r="BB296" s="138">
        <v>2</v>
      </c>
      <c r="BC296" s="138">
        <f>IF(BB296=1,G296,0)</f>
        <v>0</v>
      </c>
      <c r="BD296" s="138">
        <f>IF(BB296=2,G296,0)</f>
        <v>0</v>
      </c>
      <c r="BE296" s="138">
        <f>IF(BB296=3,G296,0)</f>
        <v>0</v>
      </c>
      <c r="BF296" s="138">
        <f>IF(BB296=4,G296,0)</f>
        <v>0</v>
      </c>
      <c r="BG296" s="138">
        <f>IF(BB296=5,G296,0)</f>
        <v>0</v>
      </c>
    </row>
    <row r="297" spans="1:59" ht="12.75">
      <c r="A297" s="166">
        <v>157</v>
      </c>
      <c r="B297" s="167" t="s">
        <v>509</v>
      </c>
      <c r="C297" s="168" t="s">
        <v>510</v>
      </c>
      <c r="D297" s="169" t="s">
        <v>132</v>
      </c>
      <c r="E297" s="170">
        <v>26</v>
      </c>
      <c r="F297" s="170"/>
      <c r="G297" s="171">
        <f>E297*F297</f>
        <v>0</v>
      </c>
      <c r="H297" s="172">
        <v>0.00023</v>
      </c>
      <c r="I297" s="172">
        <f>E297*H297</f>
        <v>0.00598</v>
      </c>
      <c r="J297" s="172">
        <v>0</v>
      </c>
      <c r="K297" s="172">
        <f>E297*J297</f>
        <v>0</v>
      </c>
      <c r="Q297" s="165">
        <v>2</v>
      </c>
      <c r="AA297" s="138">
        <v>12</v>
      </c>
      <c r="AB297" s="138">
        <v>1</v>
      </c>
      <c r="AC297" s="138">
        <v>157</v>
      </c>
      <c r="BB297" s="138">
        <v>2</v>
      </c>
      <c r="BC297" s="138">
        <f>IF(BB297=1,G297,0)</f>
        <v>0</v>
      </c>
      <c r="BD297" s="138">
        <f>IF(BB297=2,G297,0)</f>
        <v>0</v>
      </c>
      <c r="BE297" s="138">
        <f>IF(BB297=3,G297,0)</f>
        <v>0</v>
      </c>
      <c r="BF297" s="138">
        <f>IF(BB297=4,G297,0)</f>
        <v>0</v>
      </c>
      <c r="BG297" s="138">
        <f>IF(BB297=5,G297,0)</f>
        <v>0</v>
      </c>
    </row>
    <row r="298" spans="1:59" ht="12.75">
      <c r="A298" s="166">
        <v>158</v>
      </c>
      <c r="B298" s="167" t="s">
        <v>511</v>
      </c>
      <c r="C298" s="168" t="s">
        <v>512</v>
      </c>
      <c r="D298" s="169" t="s">
        <v>132</v>
      </c>
      <c r="E298" s="170">
        <v>52</v>
      </c>
      <c r="F298" s="170"/>
      <c r="G298" s="171">
        <f>E298*F298</f>
        <v>0</v>
      </c>
      <c r="H298" s="172">
        <v>0.00054</v>
      </c>
      <c r="I298" s="172">
        <f>E298*H298</f>
        <v>0.02808</v>
      </c>
      <c r="J298" s="172">
        <v>0</v>
      </c>
      <c r="K298" s="172">
        <f>E298*J298</f>
        <v>0</v>
      </c>
      <c r="Q298" s="165">
        <v>2</v>
      </c>
      <c r="AA298" s="138">
        <v>12</v>
      </c>
      <c r="AB298" s="138">
        <v>1</v>
      </c>
      <c r="AC298" s="138">
        <v>158</v>
      </c>
      <c r="BB298" s="138">
        <v>2</v>
      </c>
      <c r="BC298" s="138">
        <f>IF(BB298=1,G298,0)</f>
        <v>0</v>
      </c>
      <c r="BD298" s="138">
        <f>IF(BB298=2,G298,0)</f>
        <v>0</v>
      </c>
      <c r="BE298" s="138">
        <f>IF(BB298=3,G298,0)</f>
        <v>0</v>
      </c>
      <c r="BF298" s="138">
        <f>IF(BB298=4,G298,0)</f>
        <v>0</v>
      </c>
      <c r="BG298" s="138">
        <f>IF(BB298=5,G298,0)</f>
        <v>0</v>
      </c>
    </row>
    <row r="299" spans="1:59" ht="12.75">
      <c r="A299" s="166">
        <v>159</v>
      </c>
      <c r="B299" s="167" t="s">
        <v>513</v>
      </c>
      <c r="C299" s="168" t="s">
        <v>514</v>
      </c>
      <c r="D299" s="169" t="s">
        <v>132</v>
      </c>
      <c r="E299" s="170">
        <v>26</v>
      </c>
      <c r="F299" s="170"/>
      <c r="G299" s="171">
        <f>E299*F299</f>
        <v>0</v>
      </c>
      <c r="H299" s="172">
        <v>0.00034</v>
      </c>
      <c r="I299" s="172">
        <f>E299*H299</f>
        <v>0.00884</v>
      </c>
      <c r="J299" s="172">
        <v>0</v>
      </c>
      <c r="K299" s="172">
        <f>E299*J299</f>
        <v>0</v>
      </c>
      <c r="Q299" s="165">
        <v>2</v>
      </c>
      <c r="AA299" s="138">
        <v>12</v>
      </c>
      <c r="AB299" s="138">
        <v>1</v>
      </c>
      <c r="AC299" s="138">
        <v>159</v>
      </c>
      <c r="BB299" s="138">
        <v>2</v>
      </c>
      <c r="BC299" s="138">
        <f>IF(BB299=1,G299,0)</f>
        <v>0</v>
      </c>
      <c r="BD299" s="138">
        <f>IF(BB299=2,G299,0)</f>
        <v>0</v>
      </c>
      <c r="BE299" s="138">
        <f>IF(BB299=3,G299,0)</f>
        <v>0</v>
      </c>
      <c r="BF299" s="138">
        <f>IF(BB299=4,G299,0)</f>
        <v>0</v>
      </c>
      <c r="BG299" s="138">
        <f>IF(BB299=5,G299,0)</f>
        <v>0</v>
      </c>
    </row>
    <row r="300" spans="1:59" ht="12.75">
      <c r="A300" s="166">
        <v>160</v>
      </c>
      <c r="B300" s="167" t="s">
        <v>515</v>
      </c>
      <c r="C300" s="168" t="s">
        <v>516</v>
      </c>
      <c r="D300" s="169" t="s">
        <v>132</v>
      </c>
      <c r="E300" s="170">
        <v>24</v>
      </c>
      <c r="F300" s="170"/>
      <c r="G300" s="171">
        <f>E300*F300</f>
        <v>0</v>
      </c>
      <c r="H300" s="172">
        <v>0.00205</v>
      </c>
      <c r="I300" s="172">
        <f>E300*H300</f>
        <v>0.04920000000000001</v>
      </c>
      <c r="J300" s="172">
        <v>0</v>
      </c>
      <c r="K300" s="172">
        <f>E300*J300</f>
        <v>0</v>
      </c>
      <c r="Q300" s="165">
        <v>2</v>
      </c>
      <c r="AA300" s="138">
        <v>12</v>
      </c>
      <c r="AB300" s="138">
        <v>1</v>
      </c>
      <c r="AC300" s="138">
        <v>160</v>
      </c>
      <c r="BB300" s="138">
        <v>2</v>
      </c>
      <c r="BC300" s="138">
        <f>IF(BB300=1,G300,0)</f>
        <v>0</v>
      </c>
      <c r="BD300" s="138">
        <f>IF(BB300=2,G300,0)</f>
        <v>0</v>
      </c>
      <c r="BE300" s="138">
        <f>IF(BB300=3,G300,0)</f>
        <v>0</v>
      </c>
      <c r="BF300" s="138">
        <f>IF(BB300=4,G300,0)</f>
        <v>0</v>
      </c>
      <c r="BG300" s="138">
        <f>IF(BB300=5,G300,0)</f>
        <v>0</v>
      </c>
    </row>
    <row r="301" spans="1:59" ht="12.75">
      <c r="A301" s="166">
        <v>161</v>
      </c>
      <c r="B301" s="167" t="s">
        <v>517</v>
      </c>
      <c r="C301" s="168" t="s">
        <v>518</v>
      </c>
      <c r="D301" s="169" t="s">
        <v>132</v>
      </c>
      <c r="E301" s="170">
        <v>50</v>
      </c>
      <c r="F301" s="170"/>
      <c r="G301" s="171">
        <f>E301*F301</f>
        <v>0</v>
      </c>
      <c r="H301" s="172">
        <v>0.00265</v>
      </c>
      <c r="I301" s="172">
        <f>E301*H301</f>
        <v>0.1325</v>
      </c>
      <c r="J301" s="172">
        <v>0</v>
      </c>
      <c r="K301" s="172">
        <f>E301*J301</f>
        <v>0</v>
      </c>
      <c r="Q301" s="165">
        <v>2</v>
      </c>
      <c r="AA301" s="138">
        <v>12</v>
      </c>
      <c r="AB301" s="138">
        <v>1</v>
      </c>
      <c r="AC301" s="138">
        <v>161</v>
      </c>
      <c r="BB301" s="138">
        <v>2</v>
      </c>
      <c r="BC301" s="138">
        <f>IF(BB301=1,G301,0)</f>
        <v>0</v>
      </c>
      <c r="BD301" s="138">
        <f>IF(BB301=2,G301,0)</f>
        <v>0</v>
      </c>
      <c r="BE301" s="138">
        <f>IF(BB301=3,G301,0)</f>
        <v>0</v>
      </c>
      <c r="BF301" s="138">
        <f>IF(BB301=4,G301,0)</f>
        <v>0</v>
      </c>
      <c r="BG301" s="138">
        <f>IF(BB301=5,G301,0)</f>
        <v>0</v>
      </c>
    </row>
    <row r="302" spans="1:59" ht="12.75">
      <c r="A302" s="166">
        <v>162</v>
      </c>
      <c r="B302" s="167" t="s">
        <v>519</v>
      </c>
      <c r="C302" s="168" t="s">
        <v>520</v>
      </c>
      <c r="D302" s="169" t="s">
        <v>132</v>
      </c>
      <c r="E302" s="170">
        <v>58</v>
      </c>
      <c r="F302" s="170"/>
      <c r="G302" s="171">
        <f>E302*F302</f>
        <v>0</v>
      </c>
      <c r="H302" s="172">
        <v>0.00336</v>
      </c>
      <c r="I302" s="172">
        <f>E302*H302</f>
        <v>0.19488</v>
      </c>
      <c r="J302" s="172">
        <v>0</v>
      </c>
      <c r="K302" s="172">
        <f>E302*J302</f>
        <v>0</v>
      </c>
      <c r="Q302" s="165">
        <v>2</v>
      </c>
      <c r="AA302" s="138">
        <v>12</v>
      </c>
      <c r="AB302" s="138">
        <v>1</v>
      </c>
      <c r="AC302" s="138">
        <v>162</v>
      </c>
      <c r="BB302" s="138">
        <v>2</v>
      </c>
      <c r="BC302" s="138">
        <f>IF(BB302=1,G302,0)</f>
        <v>0</v>
      </c>
      <c r="BD302" s="138">
        <f>IF(BB302=2,G302,0)</f>
        <v>0</v>
      </c>
      <c r="BE302" s="138">
        <f>IF(BB302=3,G302,0)</f>
        <v>0</v>
      </c>
      <c r="BF302" s="138">
        <f>IF(BB302=4,G302,0)</f>
        <v>0</v>
      </c>
      <c r="BG302" s="138">
        <f>IF(BB302=5,G302,0)</f>
        <v>0</v>
      </c>
    </row>
    <row r="303" spans="1:59" ht="12.75">
      <c r="A303" s="166">
        <v>163</v>
      </c>
      <c r="B303" s="167" t="s">
        <v>521</v>
      </c>
      <c r="C303" s="168" t="s">
        <v>522</v>
      </c>
      <c r="D303" s="169" t="s">
        <v>132</v>
      </c>
      <c r="E303" s="170">
        <v>5</v>
      </c>
      <c r="F303" s="170"/>
      <c r="G303" s="171">
        <f>E303*F303</f>
        <v>0</v>
      </c>
      <c r="H303" s="172">
        <v>0.0002</v>
      </c>
      <c r="I303" s="172">
        <f>E303*H303</f>
        <v>0.001</v>
      </c>
      <c r="J303" s="172">
        <v>0</v>
      </c>
      <c r="K303" s="172">
        <f>E303*J303</f>
        <v>0</v>
      </c>
      <c r="Q303" s="165">
        <v>2</v>
      </c>
      <c r="AA303" s="138">
        <v>12</v>
      </c>
      <c r="AB303" s="138">
        <v>1</v>
      </c>
      <c r="AC303" s="138">
        <v>163</v>
      </c>
      <c r="BB303" s="138">
        <v>2</v>
      </c>
      <c r="BC303" s="138">
        <f>IF(BB303=1,G303,0)</f>
        <v>0</v>
      </c>
      <c r="BD303" s="138">
        <f>IF(BB303=2,G303,0)</f>
        <v>0</v>
      </c>
      <c r="BE303" s="138">
        <f>IF(BB303=3,G303,0)</f>
        <v>0</v>
      </c>
      <c r="BF303" s="138">
        <f>IF(BB303=4,G303,0)</f>
        <v>0</v>
      </c>
      <c r="BG303" s="138">
        <f>IF(BB303=5,G303,0)</f>
        <v>0</v>
      </c>
    </row>
    <row r="304" spans="1:59" ht="12.75">
      <c r="A304" s="166">
        <v>164</v>
      </c>
      <c r="B304" s="167" t="s">
        <v>523</v>
      </c>
      <c r="C304" s="168" t="s">
        <v>524</v>
      </c>
      <c r="D304" s="169" t="s">
        <v>132</v>
      </c>
      <c r="E304" s="170">
        <v>1</v>
      </c>
      <c r="F304" s="170"/>
      <c r="G304" s="171">
        <f>E304*F304</f>
        <v>0</v>
      </c>
      <c r="H304" s="172">
        <v>0</v>
      </c>
      <c r="I304" s="172">
        <f>E304*H304</f>
        <v>0</v>
      </c>
      <c r="J304" s="172">
        <v>0</v>
      </c>
      <c r="K304" s="172">
        <f>E304*J304</f>
        <v>0</v>
      </c>
      <c r="Q304" s="165">
        <v>2</v>
      </c>
      <c r="AA304" s="138">
        <v>12</v>
      </c>
      <c r="AB304" s="138">
        <v>1</v>
      </c>
      <c r="AC304" s="138">
        <v>164</v>
      </c>
      <c r="BB304" s="138">
        <v>2</v>
      </c>
      <c r="BC304" s="138">
        <f>IF(BB304=1,G304,0)</f>
        <v>0</v>
      </c>
      <c r="BD304" s="138">
        <f>IF(BB304=2,G304,0)</f>
        <v>0</v>
      </c>
      <c r="BE304" s="138">
        <f>IF(BB304=3,G304,0)</f>
        <v>0</v>
      </c>
      <c r="BF304" s="138">
        <f>IF(BB304=4,G304,0)</f>
        <v>0</v>
      </c>
      <c r="BG304" s="138">
        <f>IF(BB304=5,G304,0)</f>
        <v>0</v>
      </c>
    </row>
    <row r="305" spans="1:59" ht="12.75">
      <c r="A305" s="166">
        <v>165</v>
      </c>
      <c r="B305" s="167" t="s">
        <v>525</v>
      </c>
      <c r="C305" s="168" t="s">
        <v>526</v>
      </c>
      <c r="D305" s="169" t="s">
        <v>132</v>
      </c>
      <c r="E305" s="170">
        <v>1</v>
      </c>
      <c r="F305" s="170"/>
      <c r="G305" s="171">
        <f>E305*F305</f>
        <v>0</v>
      </c>
      <c r="H305" s="172">
        <v>0</v>
      </c>
      <c r="I305" s="172">
        <f>E305*H305</f>
        <v>0</v>
      </c>
      <c r="J305" s="172">
        <v>0</v>
      </c>
      <c r="K305" s="172">
        <f>E305*J305</f>
        <v>0</v>
      </c>
      <c r="Q305" s="165">
        <v>2</v>
      </c>
      <c r="AA305" s="138">
        <v>12</v>
      </c>
      <c r="AB305" s="138">
        <v>1</v>
      </c>
      <c r="AC305" s="138">
        <v>165</v>
      </c>
      <c r="BB305" s="138">
        <v>2</v>
      </c>
      <c r="BC305" s="138">
        <f>IF(BB305=1,G305,0)</f>
        <v>0</v>
      </c>
      <c r="BD305" s="138">
        <f>IF(BB305=2,G305,0)</f>
        <v>0</v>
      </c>
      <c r="BE305" s="138">
        <f>IF(BB305=3,G305,0)</f>
        <v>0</v>
      </c>
      <c r="BF305" s="138">
        <f>IF(BB305=4,G305,0)</f>
        <v>0</v>
      </c>
      <c r="BG305" s="138">
        <f>IF(BB305=5,G305,0)</f>
        <v>0</v>
      </c>
    </row>
    <row r="306" spans="1:59" ht="12.75">
      <c r="A306" s="166">
        <v>166</v>
      </c>
      <c r="B306" s="167" t="s">
        <v>527</v>
      </c>
      <c r="C306" s="168" t="s">
        <v>528</v>
      </c>
      <c r="D306" s="169" t="s">
        <v>132</v>
      </c>
      <c r="E306" s="170">
        <v>4</v>
      </c>
      <c r="F306" s="170"/>
      <c r="G306" s="171">
        <f>E306*F306</f>
        <v>0</v>
      </c>
      <c r="H306" s="172">
        <v>0.0035</v>
      </c>
      <c r="I306" s="172">
        <f>E306*H306</f>
        <v>0.014</v>
      </c>
      <c r="J306" s="172">
        <v>0</v>
      </c>
      <c r="K306" s="172">
        <f>E306*J306</f>
        <v>0</v>
      </c>
      <c r="Q306" s="165">
        <v>2</v>
      </c>
      <c r="AA306" s="138">
        <v>12</v>
      </c>
      <c r="AB306" s="138">
        <v>1</v>
      </c>
      <c r="AC306" s="138">
        <v>166</v>
      </c>
      <c r="BB306" s="138">
        <v>2</v>
      </c>
      <c r="BC306" s="138">
        <f>IF(BB306=1,G306,0)</f>
        <v>0</v>
      </c>
      <c r="BD306" s="138">
        <f>IF(BB306=2,G306,0)</f>
        <v>0</v>
      </c>
      <c r="BE306" s="138">
        <f>IF(BB306=3,G306,0)</f>
        <v>0</v>
      </c>
      <c r="BF306" s="138">
        <f>IF(BB306=4,G306,0)</f>
        <v>0</v>
      </c>
      <c r="BG306" s="138">
        <f>IF(BB306=5,G306,0)</f>
        <v>0</v>
      </c>
    </row>
    <row r="307" spans="1:59" ht="25.5">
      <c r="A307" s="166">
        <v>167</v>
      </c>
      <c r="B307" s="167" t="s">
        <v>529</v>
      </c>
      <c r="C307" s="168" t="s">
        <v>530</v>
      </c>
      <c r="D307" s="169" t="s">
        <v>132</v>
      </c>
      <c r="E307" s="170">
        <v>2</v>
      </c>
      <c r="F307" s="170"/>
      <c r="G307" s="171">
        <f>E307*F307</f>
        <v>0</v>
      </c>
      <c r="H307" s="172">
        <v>0.128</v>
      </c>
      <c r="I307" s="172">
        <f>E307*H307</f>
        <v>0.256</v>
      </c>
      <c r="J307" s="172">
        <v>0</v>
      </c>
      <c r="K307" s="172">
        <f>E307*J307</f>
        <v>0</v>
      </c>
      <c r="Q307" s="165">
        <v>2</v>
      </c>
      <c r="AA307" s="138">
        <v>12</v>
      </c>
      <c r="AB307" s="138">
        <v>1</v>
      </c>
      <c r="AC307" s="138">
        <v>167</v>
      </c>
      <c r="BB307" s="138">
        <v>2</v>
      </c>
      <c r="BC307" s="138">
        <f>IF(BB307=1,G307,0)</f>
        <v>0</v>
      </c>
      <c r="BD307" s="138">
        <f>IF(BB307=2,G307,0)</f>
        <v>0</v>
      </c>
      <c r="BE307" s="138">
        <f>IF(BB307=3,G307,0)</f>
        <v>0</v>
      </c>
      <c r="BF307" s="138">
        <f>IF(BB307=4,G307,0)</f>
        <v>0</v>
      </c>
      <c r="BG307" s="138">
        <f>IF(BB307=5,G307,0)</f>
        <v>0</v>
      </c>
    </row>
    <row r="308" spans="1:59" ht="12.75">
      <c r="A308" s="166">
        <v>168</v>
      </c>
      <c r="B308" s="167" t="s">
        <v>527</v>
      </c>
      <c r="C308" s="168" t="s">
        <v>531</v>
      </c>
      <c r="D308" s="169" t="s">
        <v>132</v>
      </c>
      <c r="E308" s="170">
        <v>2</v>
      </c>
      <c r="F308" s="170"/>
      <c r="G308" s="171">
        <f>E308*F308</f>
        <v>0</v>
      </c>
      <c r="H308" s="172">
        <v>0.0035</v>
      </c>
      <c r="I308" s="172">
        <f>E308*H308</f>
        <v>0.007</v>
      </c>
      <c r="J308" s="172">
        <v>0</v>
      </c>
      <c r="K308" s="172">
        <f>E308*J308</f>
        <v>0</v>
      </c>
      <c r="Q308" s="165">
        <v>2</v>
      </c>
      <c r="AA308" s="138">
        <v>12</v>
      </c>
      <c r="AB308" s="138">
        <v>1</v>
      </c>
      <c r="AC308" s="138">
        <v>168</v>
      </c>
      <c r="BB308" s="138">
        <v>2</v>
      </c>
      <c r="BC308" s="138">
        <f>IF(BB308=1,G308,0)</f>
        <v>0</v>
      </c>
      <c r="BD308" s="138">
        <f>IF(BB308=2,G308,0)</f>
        <v>0</v>
      </c>
      <c r="BE308" s="138">
        <f>IF(BB308=3,G308,0)</f>
        <v>0</v>
      </c>
      <c r="BF308" s="138">
        <f>IF(BB308=4,G308,0)</f>
        <v>0</v>
      </c>
      <c r="BG308" s="138">
        <f>IF(BB308=5,G308,0)</f>
        <v>0</v>
      </c>
    </row>
    <row r="309" spans="1:59" ht="12.75">
      <c r="A309" s="166">
        <v>169</v>
      </c>
      <c r="B309" s="167" t="s">
        <v>532</v>
      </c>
      <c r="C309" s="168" t="s">
        <v>533</v>
      </c>
      <c r="D309" s="169" t="s">
        <v>132</v>
      </c>
      <c r="E309" s="170">
        <v>20</v>
      </c>
      <c r="F309" s="170"/>
      <c r="G309" s="171">
        <f>E309*F309</f>
        <v>0</v>
      </c>
      <c r="H309" s="172">
        <v>0</v>
      </c>
      <c r="I309" s="172">
        <f>E309*H309</f>
        <v>0</v>
      </c>
      <c r="J309" s="172">
        <v>0</v>
      </c>
      <c r="K309" s="172">
        <f>E309*J309</f>
        <v>0</v>
      </c>
      <c r="Q309" s="165">
        <v>2</v>
      </c>
      <c r="AA309" s="138">
        <v>12</v>
      </c>
      <c r="AB309" s="138">
        <v>1</v>
      </c>
      <c r="AC309" s="138">
        <v>169</v>
      </c>
      <c r="BB309" s="138">
        <v>2</v>
      </c>
      <c r="BC309" s="138">
        <f>IF(BB309=1,G309,0)</f>
        <v>0</v>
      </c>
      <c r="BD309" s="138">
        <f>IF(BB309=2,G309,0)</f>
        <v>0</v>
      </c>
      <c r="BE309" s="138">
        <f>IF(BB309=3,G309,0)</f>
        <v>0</v>
      </c>
      <c r="BF309" s="138">
        <f>IF(BB309=4,G309,0)</f>
        <v>0</v>
      </c>
      <c r="BG309" s="138">
        <f>IF(BB309=5,G309,0)</f>
        <v>0</v>
      </c>
    </row>
    <row r="310" spans="1:59" ht="12.75">
      <c r="A310" s="166">
        <v>170</v>
      </c>
      <c r="B310" s="167" t="s">
        <v>534</v>
      </c>
      <c r="C310" s="168" t="s">
        <v>535</v>
      </c>
      <c r="D310" s="169" t="s">
        <v>132</v>
      </c>
      <c r="E310" s="170">
        <v>20</v>
      </c>
      <c r="F310" s="170"/>
      <c r="G310" s="171">
        <f>E310*F310</f>
        <v>0</v>
      </c>
      <c r="H310" s="172">
        <v>0</v>
      </c>
      <c r="I310" s="172">
        <f>E310*H310</f>
        <v>0</v>
      </c>
      <c r="J310" s="172">
        <v>0</v>
      </c>
      <c r="K310" s="172">
        <f>E310*J310</f>
        <v>0</v>
      </c>
      <c r="Q310" s="165">
        <v>2</v>
      </c>
      <c r="AA310" s="138">
        <v>12</v>
      </c>
      <c r="AB310" s="138">
        <v>1</v>
      </c>
      <c r="AC310" s="138">
        <v>170</v>
      </c>
      <c r="BB310" s="138">
        <v>2</v>
      </c>
      <c r="BC310" s="138">
        <f>IF(BB310=1,G310,0)</f>
        <v>0</v>
      </c>
      <c r="BD310" s="138">
        <f>IF(BB310=2,G310,0)</f>
        <v>0</v>
      </c>
      <c r="BE310" s="138">
        <f>IF(BB310=3,G310,0)</f>
        <v>0</v>
      </c>
      <c r="BF310" s="138">
        <f>IF(BB310=4,G310,0)</f>
        <v>0</v>
      </c>
      <c r="BG310" s="138">
        <f>IF(BB310=5,G310,0)</f>
        <v>0</v>
      </c>
    </row>
    <row r="311" spans="1:59" ht="12.75">
      <c r="A311" s="166">
        <v>171</v>
      </c>
      <c r="B311" s="167" t="s">
        <v>536</v>
      </c>
      <c r="C311" s="168" t="s">
        <v>537</v>
      </c>
      <c r="D311" s="169" t="s">
        <v>292</v>
      </c>
      <c r="E311" s="170">
        <v>0.7147</v>
      </c>
      <c r="F311" s="170"/>
      <c r="G311" s="171">
        <f>E311*F311</f>
        <v>0</v>
      </c>
      <c r="H311" s="172">
        <v>0</v>
      </c>
      <c r="I311" s="172">
        <f>E311*H311</f>
        <v>0</v>
      </c>
      <c r="J311" s="172">
        <v>0</v>
      </c>
      <c r="K311" s="172">
        <f>E311*J311</f>
        <v>0</v>
      </c>
      <c r="Q311" s="165">
        <v>2</v>
      </c>
      <c r="AA311" s="138">
        <v>12</v>
      </c>
      <c r="AB311" s="138">
        <v>0</v>
      </c>
      <c r="AC311" s="138">
        <v>171</v>
      </c>
      <c r="BB311" s="138">
        <v>2</v>
      </c>
      <c r="BC311" s="138">
        <f>IF(BB311=1,G311,0)</f>
        <v>0</v>
      </c>
      <c r="BD311" s="138">
        <f>IF(BB311=2,G311,0)</f>
        <v>0</v>
      </c>
      <c r="BE311" s="138">
        <f>IF(BB311=3,G311,0)</f>
        <v>0</v>
      </c>
      <c r="BF311" s="138">
        <f>IF(BB311=4,G311,0)</f>
        <v>0</v>
      </c>
      <c r="BG311" s="138">
        <f>IF(BB311=5,G311,0)</f>
        <v>0</v>
      </c>
    </row>
    <row r="312" spans="1:59" ht="12.75">
      <c r="A312" s="182"/>
      <c r="B312" s="183" t="s">
        <v>72</v>
      </c>
      <c r="C312" s="184" t="str">
        <f>CONCATENATE(B287," ",C287)</f>
        <v>728 Vzduchotechnika</v>
      </c>
      <c r="D312" s="182"/>
      <c r="E312" s="185"/>
      <c r="F312" s="185"/>
      <c r="G312" s="186">
        <f>SUM(G287:G311)</f>
        <v>0</v>
      </c>
      <c r="H312" s="187"/>
      <c r="I312" s="188">
        <f>SUM(I287:I311)</f>
        <v>0.7146800000000001</v>
      </c>
      <c r="J312" s="187"/>
      <c r="K312" s="188">
        <f>SUM(K287:K311)</f>
        <v>0</v>
      </c>
      <c r="Q312" s="165">
        <v>4</v>
      </c>
      <c r="BC312" s="189">
        <f>SUM(BC287:BC311)</f>
        <v>0</v>
      </c>
      <c r="BD312" s="189">
        <f>SUM(BD287:BD311)</f>
        <v>0</v>
      </c>
      <c r="BE312" s="189">
        <f>SUM(BE287:BE311)</f>
        <v>0</v>
      </c>
      <c r="BF312" s="189">
        <f>SUM(BF287:BF311)</f>
        <v>0</v>
      </c>
      <c r="BG312" s="189">
        <f>SUM(BG287:BG311)</f>
        <v>0</v>
      </c>
    </row>
    <row r="313" spans="1:17" ht="12.75">
      <c r="A313" s="158" t="s">
        <v>69</v>
      </c>
      <c r="B313" s="159" t="s">
        <v>538</v>
      </c>
      <c r="C313" s="160" t="s">
        <v>539</v>
      </c>
      <c r="D313" s="161"/>
      <c r="E313" s="162"/>
      <c r="F313" s="162"/>
      <c r="G313" s="163"/>
      <c r="H313" s="164"/>
      <c r="I313" s="164"/>
      <c r="J313" s="164"/>
      <c r="K313" s="164"/>
      <c r="Q313" s="165">
        <v>1</v>
      </c>
    </row>
    <row r="314" spans="1:59" ht="12.75">
      <c r="A314" s="166">
        <v>172</v>
      </c>
      <c r="B314" s="167" t="s">
        <v>540</v>
      </c>
      <c r="C314" s="168" t="s">
        <v>541</v>
      </c>
      <c r="D314" s="169" t="s">
        <v>132</v>
      </c>
      <c r="E314" s="170">
        <v>1</v>
      </c>
      <c r="F314" s="170"/>
      <c r="G314" s="171">
        <f>E314*F314</f>
        <v>0</v>
      </c>
      <c r="H314" s="172">
        <v>0</v>
      </c>
      <c r="I314" s="172">
        <f>E314*H314</f>
        <v>0</v>
      </c>
      <c r="J314" s="172">
        <v>0</v>
      </c>
      <c r="K314" s="172">
        <f>E314*J314</f>
        <v>0</v>
      </c>
      <c r="Q314" s="165">
        <v>2</v>
      </c>
      <c r="AA314" s="138">
        <v>12</v>
      </c>
      <c r="AB314" s="138">
        <v>0</v>
      </c>
      <c r="AC314" s="138">
        <v>172</v>
      </c>
      <c r="BB314" s="138">
        <v>2</v>
      </c>
      <c r="BC314" s="138">
        <f>IF(BB314=1,G314,0)</f>
        <v>0</v>
      </c>
      <c r="BD314" s="138">
        <f>IF(BB314=2,G314,0)</f>
        <v>0</v>
      </c>
      <c r="BE314" s="138">
        <f>IF(BB314=3,G314,0)</f>
        <v>0</v>
      </c>
      <c r="BF314" s="138">
        <f>IF(BB314=4,G314,0)</f>
        <v>0</v>
      </c>
      <c r="BG314" s="138">
        <f>IF(BB314=5,G314,0)</f>
        <v>0</v>
      </c>
    </row>
    <row r="315" spans="1:59" ht="12.75">
      <c r="A315" s="166">
        <v>173</v>
      </c>
      <c r="B315" s="167" t="s">
        <v>542</v>
      </c>
      <c r="C315" s="168" t="s">
        <v>543</v>
      </c>
      <c r="D315" s="169" t="s">
        <v>457</v>
      </c>
      <c r="E315" s="170">
        <v>1</v>
      </c>
      <c r="F315" s="170"/>
      <c r="G315" s="171">
        <f>E315*F315</f>
        <v>0</v>
      </c>
      <c r="H315" s="172">
        <v>0</v>
      </c>
      <c r="I315" s="172">
        <f>E315*H315</f>
        <v>0</v>
      </c>
      <c r="J315" s="172">
        <v>0</v>
      </c>
      <c r="K315" s="172">
        <f>E315*J315</f>
        <v>0</v>
      </c>
      <c r="Q315" s="165">
        <v>2</v>
      </c>
      <c r="AA315" s="138">
        <v>12</v>
      </c>
      <c r="AB315" s="138">
        <v>0</v>
      </c>
      <c r="AC315" s="138">
        <v>173</v>
      </c>
      <c r="BB315" s="138">
        <v>2</v>
      </c>
      <c r="BC315" s="138">
        <f>IF(BB315=1,G315,0)</f>
        <v>0</v>
      </c>
      <c r="BD315" s="138">
        <f>IF(BB315=2,G315,0)</f>
        <v>0</v>
      </c>
      <c r="BE315" s="138">
        <f>IF(BB315=3,G315,0)</f>
        <v>0</v>
      </c>
      <c r="BF315" s="138">
        <f>IF(BB315=4,G315,0)</f>
        <v>0</v>
      </c>
      <c r="BG315" s="138">
        <f>IF(BB315=5,G315,0)</f>
        <v>0</v>
      </c>
    </row>
    <row r="316" spans="1:59" ht="12.75">
      <c r="A316" s="166">
        <v>174</v>
      </c>
      <c r="B316" s="167" t="s">
        <v>544</v>
      </c>
      <c r="C316" s="168" t="s">
        <v>545</v>
      </c>
      <c r="D316" s="169" t="s">
        <v>132</v>
      </c>
      <c r="E316" s="170">
        <v>1</v>
      </c>
      <c r="F316" s="170"/>
      <c r="G316" s="171">
        <f>E316*F316</f>
        <v>0</v>
      </c>
      <c r="H316" s="172">
        <v>0.167</v>
      </c>
      <c r="I316" s="172">
        <f>E316*H316</f>
        <v>0.167</v>
      </c>
      <c r="J316" s="172">
        <v>0</v>
      </c>
      <c r="K316" s="172">
        <f>E316*J316</f>
        <v>0</v>
      </c>
      <c r="Q316" s="165">
        <v>2</v>
      </c>
      <c r="AA316" s="138">
        <v>12</v>
      </c>
      <c r="AB316" s="138">
        <v>1</v>
      </c>
      <c r="AC316" s="138">
        <v>174</v>
      </c>
      <c r="BB316" s="138">
        <v>2</v>
      </c>
      <c r="BC316" s="138">
        <f>IF(BB316=1,G316,0)</f>
        <v>0</v>
      </c>
      <c r="BD316" s="138">
        <f>IF(BB316=2,G316,0)</f>
        <v>0</v>
      </c>
      <c r="BE316" s="138">
        <f>IF(BB316=3,G316,0)</f>
        <v>0</v>
      </c>
      <c r="BF316" s="138">
        <f>IF(BB316=4,G316,0)</f>
        <v>0</v>
      </c>
      <c r="BG316" s="138">
        <f>IF(BB316=5,G316,0)</f>
        <v>0</v>
      </c>
    </row>
    <row r="317" spans="1:59" ht="12.75">
      <c r="A317" s="182"/>
      <c r="B317" s="183" t="s">
        <v>72</v>
      </c>
      <c r="C317" s="184" t="str">
        <f>CONCATENATE(B313," ",C313)</f>
        <v>730 Ústřední vytápění</v>
      </c>
      <c r="D317" s="182"/>
      <c r="E317" s="185"/>
      <c r="F317" s="185"/>
      <c r="G317" s="186">
        <f>SUM(G313:G316)</f>
        <v>0</v>
      </c>
      <c r="H317" s="187"/>
      <c r="I317" s="188">
        <f>SUM(I313:I316)</f>
        <v>0.167</v>
      </c>
      <c r="J317" s="187"/>
      <c r="K317" s="188">
        <f>SUM(K313:K316)</f>
        <v>0</v>
      </c>
      <c r="Q317" s="165">
        <v>4</v>
      </c>
      <c r="BC317" s="189">
        <f>SUM(BC313:BC316)</f>
        <v>0</v>
      </c>
      <c r="BD317" s="189">
        <f>SUM(BD313:BD316)</f>
        <v>0</v>
      </c>
      <c r="BE317" s="189">
        <f>SUM(BE313:BE316)</f>
        <v>0</v>
      </c>
      <c r="BF317" s="189">
        <f>SUM(BF313:BF316)</f>
        <v>0</v>
      </c>
      <c r="BG317" s="189">
        <f>SUM(BG313:BG316)</f>
        <v>0</v>
      </c>
    </row>
    <row r="318" spans="1:17" ht="12.75">
      <c r="A318" s="158" t="s">
        <v>69</v>
      </c>
      <c r="B318" s="159" t="s">
        <v>546</v>
      </c>
      <c r="C318" s="160" t="s">
        <v>547</v>
      </c>
      <c r="D318" s="161"/>
      <c r="E318" s="162"/>
      <c r="F318" s="162"/>
      <c r="G318" s="163"/>
      <c r="H318" s="164"/>
      <c r="I318" s="164"/>
      <c r="J318" s="164"/>
      <c r="K318" s="164"/>
      <c r="Q318" s="165">
        <v>1</v>
      </c>
    </row>
    <row r="319" spans="1:59" ht="12.75">
      <c r="A319" s="166">
        <v>175</v>
      </c>
      <c r="B319" s="167" t="s">
        <v>548</v>
      </c>
      <c r="C319" s="168" t="s">
        <v>549</v>
      </c>
      <c r="D319" s="169" t="s">
        <v>457</v>
      </c>
      <c r="E319" s="170">
        <v>1</v>
      </c>
      <c r="F319" s="170"/>
      <c r="G319" s="171">
        <f>E319*F319</f>
        <v>0</v>
      </c>
      <c r="H319" s="172">
        <v>0.15975</v>
      </c>
      <c r="I319" s="172">
        <f>E319*H319</f>
        <v>0.15975</v>
      </c>
      <c r="J319" s="172">
        <v>0</v>
      </c>
      <c r="K319" s="172">
        <f>E319*J319</f>
        <v>0</v>
      </c>
      <c r="Q319" s="165">
        <v>2</v>
      </c>
      <c r="AA319" s="138">
        <v>12</v>
      </c>
      <c r="AB319" s="138">
        <v>0</v>
      </c>
      <c r="AC319" s="138">
        <v>175</v>
      </c>
      <c r="BB319" s="138">
        <v>2</v>
      </c>
      <c r="BC319" s="138">
        <f>IF(BB319=1,G319,0)</f>
        <v>0</v>
      </c>
      <c r="BD319" s="138">
        <f>IF(BB319=2,G319,0)</f>
        <v>0</v>
      </c>
      <c r="BE319" s="138">
        <f>IF(BB319=3,G319,0)</f>
        <v>0</v>
      </c>
      <c r="BF319" s="138">
        <f>IF(BB319=4,G319,0)</f>
        <v>0</v>
      </c>
      <c r="BG319" s="138">
        <f>IF(BB319=5,G319,0)</f>
        <v>0</v>
      </c>
    </row>
    <row r="320" spans="1:59" ht="12.75">
      <c r="A320" s="166">
        <v>176</v>
      </c>
      <c r="B320" s="167" t="s">
        <v>550</v>
      </c>
      <c r="C320" s="168" t="s">
        <v>551</v>
      </c>
      <c r="D320" s="169" t="s">
        <v>132</v>
      </c>
      <c r="E320" s="170">
        <v>1</v>
      </c>
      <c r="F320" s="170"/>
      <c r="G320" s="171">
        <f>E320*F320</f>
        <v>0</v>
      </c>
      <c r="H320" s="172">
        <v>0.178</v>
      </c>
      <c r="I320" s="172">
        <f>E320*H320</f>
        <v>0.178</v>
      </c>
      <c r="J320" s="172">
        <v>0</v>
      </c>
      <c r="K320" s="172">
        <f>E320*J320</f>
        <v>0</v>
      </c>
      <c r="Q320" s="165">
        <v>2</v>
      </c>
      <c r="AA320" s="138">
        <v>12</v>
      </c>
      <c r="AB320" s="138">
        <v>1</v>
      </c>
      <c r="AC320" s="138">
        <v>176</v>
      </c>
      <c r="BB320" s="138">
        <v>2</v>
      </c>
      <c r="BC320" s="138">
        <f>IF(BB320=1,G320,0)</f>
        <v>0</v>
      </c>
      <c r="BD320" s="138">
        <f>IF(BB320=2,G320,0)</f>
        <v>0</v>
      </c>
      <c r="BE320" s="138">
        <f>IF(BB320=3,G320,0)</f>
        <v>0</v>
      </c>
      <c r="BF320" s="138">
        <f>IF(BB320=4,G320,0)</f>
        <v>0</v>
      </c>
      <c r="BG320" s="138">
        <f>IF(BB320=5,G320,0)</f>
        <v>0</v>
      </c>
    </row>
    <row r="321" spans="1:59" ht="12.75">
      <c r="A321" s="166">
        <v>177</v>
      </c>
      <c r="B321" s="167" t="s">
        <v>552</v>
      </c>
      <c r="C321" s="168" t="s">
        <v>553</v>
      </c>
      <c r="D321" s="169" t="s">
        <v>457</v>
      </c>
      <c r="E321" s="170">
        <v>4</v>
      </c>
      <c r="F321" s="170"/>
      <c r="G321" s="171">
        <f>E321*F321</f>
        <v>0</v>
      </c>
      <c r="H321" s="172">
        <v>0.01059</v>
      </c>
      <c r="I321" s="172">
        <f>E321*H321</f>
        <v>0.04236</v>
      </c>
      <c r="J321" s="172">
        <v>0</v>
      </c>
      <c r="K321" s="172">
        <f>E321*J321</f>
        <v>0</v>
      </c>
      <c r="Q321" s="165">
        <v>2</v>
      </c>
      <c r="AA321" s="138">
        <v>12</v>
      </c>
      <c r="AB321" s="138">
        <v>0</v>
      </c>
      <c r="AC321" s="138">
        <v>177</v>
      </c>
      <c r="BB321" s="138">
        <v>2</v>
      </c>
      <c r="BC321" s="138">
        <f>IF(BB321=1,G321,0)</f>
        <v>0</v>
      </c>
      <c r="BD321" s="138">
        <f>IF(BB321=2,G321,0)</f>
        <v>0</v>
      </c>
      <c r="BE321" s="138">
        <f>IF(BB321=3,G321,0)</f>
        <v>0</v>
      </c>
      <c r="BF321" s="138">
        <f>IF(BB321=4,G321,0)</f>
        <v>0</v>
      </c>
      <c r="BG321" s="138">
        <f>IF(BB321=5,G321,0)</f>
        <v>0</v>
      </c>
    </row>
    <row r="322" spans="1:59" ht="12.75">
      <c r="A322" s="166">
        <v>178</v>
      </c>
      <c r="B322" s="167" t="s">
        <v>554</v>
      </c>
      <c r="C322" s="168" t="s">
        <v>555</v>
      </c>
      <c r="D322" s="169" t="s">
        <v>132</v>
      </c>
      <c r="E322" s="170">
        <v>1</v>
      </c>
      <c r="F322" s="170"/>
      <c r="G322" s="171">
        <f>E322*F322</f>
        <v>0</v>
      </c>
      <c r="H322" s="172">
        <v>0.0047</v>
      </c>
      <c r="I322" s="172">
        <f>E322*H322</f>
        <v>0.0047</v>
      </c>
      <c r="J322" s="172">
        <v>0</v>
      </c>
      <c r="K322" s="172">
        <f>E322*J322</f>
        <v>0</v>
      </c>
      <c r="Q322" s="165">
        <v>2</v>
      </c>
      <c r="AA322" s="138">
        <v>12</v>
      </c>
      <c r="AB322" s="138">
        <v>1</v>
      </c>
      <c r="AC322" s="138">
        <v>178</v>
      </c>
      <c r="BB322" s="138">
        <v>2</v>
      </c>
      <c r="BC322" s="138">
        <f>IF(BB322=1,G322,0)</f>
        <v>0</v>
      </c>
      <c r="BD322" s="138">
        <f>IF(BB322=2,G322,0)</f>
        <v>0</v>
      </c>
      <c r="BE322" s="138">
        <f>IF(BB322=3,G322,0)</f>
        <v>0</v>
      </c>
      <c r="BF322" s="138">
        <f>IF(BB322=4,G322,0)</f>
        <v>0</v>
      </c>
      <c r="BG322" s="138">
        <f>IF(BB322=5,G322,0)</f>
        <v>0</v>
      </c>
    </row>
    <row r="323" spans="1:59" ht="12.75">
      <c r="A323" s="166">
        <v>179</v>
      </c>
      <c r="B323" s="167" t="s">
        <v>556</v>
      </c>
      <c r="C323" s="168" t="s">
        <v>557</v>
      </c>
      <c r="D323" s="169" t="s">
        <v>457</v>
      </c>
      <c r="E323" s="170">
        <v>5</v>
      </c>
      <c r="F323" s="170"/>
      <c r="G323" s="171">
        <f>E323*F323</f>
        <v>0</v>
      </c>
      <c r="H323" s="172">
        <v>0.00203</v>
      </c>
      <c r="I323" s="172">
        <f>E323*H323</f>
        <v>0.010150000000000001</v>
      </c>
      <c r="J323" s="172">
        <v>0</v>
      </c>
      <c r="K323" s="172">
        <f>E323*J323</f>
        <v>0</v>
      </c>
      <c r="Q323" s="165">
        <v>2</v>
      </c>
      <c r="AA323" s="138">
        <v>12</v>
      </c>
      <c r="AB323" s="138">
        <v>0</v>
      </c>
      <c r="AC323" s="138">
        <v>179</v>
      </c>
      <c r="BB323" s="138">
        <v>2</v>
      </c>
      <c r="BC323" s="138">
        <f>IF(BB323=1,G323,0)</f>
        <v>0</v>
      </c>
      <c r="BD323" s="138">
        <f>IF(BB323=2,G323,0)</f>
        <v>0</v>
      </c>
      <c r="BE323" s="138">
        <f>IF(BB323=3,G323,0)</f>
        <v>0</v>
      </c>
      <c r="BF323" s="138">
        <f>IF(BB323=4,G323,0)</f>
        <v>0</v>
      </c>
      <c r="BG323" s="138">
        <f>IF(BB323=5,G323,0)</f>
        <v>0</v>
      </c>
    </row>
    <row r="324" spans="1:59" ht="12.75">
      <c r="A324" s="166">
        <v>180</v>
      </c>
      <c r="B324" s="167" t="s">
        <v>558</v>
      </c>
      <c r="C324" s="168" t="s">
        <v>559</v>
      </c>
      <c r="D324" s="169" t="s">
        <v>132</v>
      </c>
      <c r="E324" s="170">
        <v>1</v>
      </c>
      <c r="F324" s="170"/>
      <c r="G324" s="171">
        <f>E324*F324</f>
        <v>0</v>
      </c>
      <c r="H324" s="172">
        <v>0.034</v>
      </c>
      <c r="I324" s="172">
        <f>E324*H324</f>
        <v>0.034</v>
      </c>
      <c r="J324" s="172">
        <v>0</v>
      </c>
      <c r="K324" s="172">
        <f>E324*J324</f>
        <v>0</v>
      </c>
      <c r="Q324" s="165">
        <v>2</v>
      </c>
      <c r="AA324" s="138">
        <v>12</v>
      </c>
      <c r="AB324" s="138">
        <v>1</v>
      </c>
      <c r="AC324" s="138">
        <v>180</v>
      </c>
      <c r="BB324" s="138">
        <v>2</v>
      </c>
      <c r="BC324" s="138">
        <f>IF(BB324=1,G324,0)</f>
        <v>0</v>
      </c>
      <c r="BD324" s="138">
        <f>IF(BB324=2,G324,0)</f>
        <v>0</v>
      </c>
      <c r="BE324" s="138">
        <f>IF(BB324=3,G324,0)</f>
        <v>0</v>
      </c>
      <c r="BF324" s="138">
        <f>IF(BB324=4,G324,0)</f>
        <v>0</v>
      </c>
      <c r="BG324" s="138">
        <f>IF(BB324=5,G324,0)</f>
        <v>0</v>
      </c>
    </row>
    <row r="325" spans="1:59" ht="12.75">
      <c r="A325" s="166">
        <v>181</v>
      </c>
      <c r="B325" s="167" t="s">
        <v>560</v>
      </c>
      <c r="C325" s="168" t="s">
        <v>561</v>
      </c>
      <c r="D325" s="169" t="s">
        <v>132</v>
      </c>
      <c r="E325" s="170">
        <v>4</v>
      </c>
      <c r="F325" s="170"/>
      <c r="G325" s="171">
        <f>E325*F325</f>
        <v>0</v>
      </c>
      <c r="H325" s="172">
        <v>0.0029</v>
      </c>
      <c r="I325" s="172">
        <f>E325*H325</f>
        <v>0.0116</v>
      </c>
      <c r="J325" s="172">
        <v>0</v>
      </c>
      <c r="K325" s="172">
        <f>E325*J325</f>
        <v>0</v>
      </c>
      <c r="Q325" s="165">
        <v>2</v>
      </c>
      <c r="AA325" s="138">
        <v>12</v>
      </c>
      <c r="AB325" s="138">
        <v>1</v>
      </c>
      <c r="AC325" s="138">
        <v>181</v>
      </c>
      <c r="BB325" s="138">
        <v>2</v>
      </c>
      <c r="BC325" s="138">
        <f>IF(BB325=1,G325,0)</f>
        <v>0</v>
      </c>
      <c r="BD325" s="138">
        <f>IF(BB325=2,G325,0)</f>
        <v>0</v>
      </c>
      <c r="BE325" s="138">
        <f>IF(BB325=3,G325,0)</f>
        <v>0</v>
      </c>
      <c r="BF325" s="138">
        <f>IF(BB325=4,G325,0)</f>
        <v>0</v>
      </c>
      <c r="BG325" s="138">
        <f>IF(BB325=5,G325,0)</f>
        <v>0</v>
      </c>
    </row>
    <row r="326" spans="1:59" ht="12.75">
      <c r="A326" s="166">
        <v>182</v>
      </c>
      <c r="B326" s="167" t="s">
        <v>562</v>
      </c>
      <c r="C326" s="168" t="s">
        <v>563</v>
      </c>
      <c r="D326" s="169" t="s">
        <v>132</v>
      </c>
      <c r="E326" s="170">
        <v>1</v>
      </c>
      <c r="F326" s="170"/>
      <c r="G326" s="171">
        <f>E326*F326</f>
        <v>0</v>
      </c>
      <c r="H326" s="172">
        <v>0.0054</v>
      </c>
      <c r="I326" s="172">
        <f>E326*H326</f>
        <v>0.0054</v>
      </c>
      <c r="J326" s="172">
        <v>0</v>
      </c>
      <c r="K326" s="172">
        <f>E326*J326</f>
        <v>0</v>
      </c>
      <c r="Q326" s="165">
        <v>2</v>
      </c>
      <c r="AA326" s="138">
        <v>12</v>
      </c>
      <c r="AB326" s="138">
        <v>1</v>
      </c>
      <c r="AC326" s="138">
        <v>182</v>
      </c>
      <c r="BB326" s="138">
        <v>2</v>
      </c>
      <c r="BC326" s="138">
        <f>IF(BB326=1,G326,0)</f>
        <v>0</v>
      </c>
      <c r="BD326" s="138">
        <f>IF(BB326=2,G326,0)</f>
        <v>0</v>
      </c>
      <c r="BE326" s="138">
        <f>IF(BB326=3,G326,0)</f>
        <v>0</v>
      </c>
      <c r="BF326" s="138">
        <f>IF(BB326=4,G326,0)</f>
        <v>0</v>
      </c>
      <c r="BG326" s="138">
        <f>IF(BB326=5,G326,0)</f>
        <v>0</v>
      </c>
    </row>
    <row r="327" spans="1:59" ht="12.75">
      <c r="A327" s="166">
        <v>183</v>
      </c>
      <c r="B327" s="167" t="s">
        <v>564</v>
      </c>
      <c r="C327" s="168" t="s">
        <v>565</v>
      </c>
      <c r="D327" s="169" t="s">
        <v>132</v>
      </c>
      <c r="E327" s="170">
        <v>2</v>
      </c>
      <c r="F327" s="170"/>
      <c r="G327" s="171">
        <f>E327*F327</f>
        <v>0</v>
      </c>
      <c r="H327" s="172">
        <v>0.0096</v>
      </c>
      <c r="I327" s="172">
        <f>E327*H327</f>
        <v>0.0192</v>
      </c>
      <c r="J327" s="172">
        <v>0</v>
      </c>
      <c r="K327" s="172">
        <f>E327*J327</f>
        <v>0</v>
      </c>
      <c r="Q327" s="165">
        <v>2</v>
      </c>
      <c r="AA327" s="138">
        <v>12</v>
      </c>
      <c r="AB327" s="138">
        <v>1</v>
      </c>
      <c r="AC327" s="138">
        <v>183</v>
      </c>
      <c r="BB327" s="138">
        <v>2</v>
      </c>
      <c r="BC327" s="138">
        <f>IF(BB327=1,G327,0)</f>
        <v>0</v>
      </c>
      <c r="BD327" s="138">
        <f>IF(BB327=2,G327,0)</f>
        <v>0</v>
      </c>
      <c r="BE327" s="138">
        <f>IF(BB327=3,G327,0)</f>
        <v>0</v>
      </c>
      <c r="BF327" s="138">
        <f>IF(BB327=4,G327,0)</f>
        <v>0</v>
      </c>
      <c r="BG327" s="138">
        <f>IF(BB327=5,G327,0)</f>
        <v>0</v>
      </c>
    </row>
    <row r="328" spans="1:59" ht="12.75">
      <c r="A328" s="166">
        <v>184</v>
      </c>
      <c r="B328" s="167" t="s">
        <v>566</v>
      </c>
      <c r="C328" s="168" t="s">
        <v>567</v>
      </c>
      <c r="D328" s="169" t="s">
        <v>292</v>
      </c>
      <c r="E328" s="170">
        <v>0.444</v>
      </c>
      <c r="F328" s="170"/>
      <c r="G328" s="171">
        <f>E328*F328</f>
        <v>0</v>
      </c>
      <c r="H328" s="172">
        <v>0</v>
      </c>
      <c r="I328" s="172">
        <f>E328*H328</f>
        <v>0</v>
      </c>
      <c r="J328" s="172">
        <v>0</v>
      </c>
      <c r="K328" s="172">
        <f>E328*J328</f>
        <v>0</v>
      </c>
      <c r="Q328" s="165">
        <v>2</v>
      </c>
      <c r="AA328" s="138">
        <v>12</v>
      </c>
      <c r="AB328" s="138">
        <v>0</v>
      </c>
      <c r="AC328" s="138">
        <v>184</v>
      </c>
      <c r="BB328" s="138">
        <v>2</v>
      </c>
      <c r="BC328" s="138">
        <f>IF(BB328=1,G328,0)</f>
        <v>0</v>
      </c>
      <c r="BD328" s="138">
        <f>IF(BB328=2,G328,0)</f>
        <v>0</v>
      </c>
      <c r="BE328" s="138">
        <f>IF(BB328=3,G328,0)</f>
        <v>0</v>
      </c>
      <c r="BF328" s="138">
        <f>IF(BB328=4,G328,0)</f>
        <v>0</v>
      </c>
      <c r="BG328" s="138">
        <f>IF(BB328=5,G328,0)</f>
        <v>0</v>
      </c>
    </row>
    <row r="329" spans="1:59" ht="12.75">
      <c r="A329" s="182"/>
      <c r="B329" s="183" t="s">
        <v>72</v>
      </c>
      <c r="C329" s="184" t="str">
        <f>CONCATENATE(B318," ",C318)</f>
        <v>732 Strojovny</v>
      </c>
      <c r="D329" s="182"/>
      <c r="E329" s="185"/>
      <c r="F329" s="185"/>
      <c r="G329" s="186">
        <f>SUM(G318:G328)</f>
        <v>0</v>
      </c>
      <c r="H329" s="187"/>
      <c r="I329" s="188">
        <f>SUM(I318:I328)</f>
        <v>0.46516</v>
      </c>
      <c r="J329" s="187"/>
      <c r="K329" s="188">
        <f>SUM(K318:K328)</f>
        <v>0</v>
      </c>
      <c r="Q329" s="165">
        <v>4</v>
      </c>
      <c r="BC329" s="189">
        <f>SUM(BC318:BC328)</f>
        <v>0</v>
      </c>
      <c r="BD329" s="189">
        <f>SUM(BD318:BD328)</f>
        <v>0</v>
      </c>
      <c r="BE329" s="189">
        <f>SUM(BE318:BE328)</f>
        <v>0</v>
      </c>
      <c r="BF329" s="189">
        <f>SUM(BF318:BF328)</f>
        <v>0</v>
      </c>
      <c r="BG329" s="189">
        <f>SUM(BG318:BG328)</f>
        <v>0</v>
      </c>
    </row>
    <row r="330" spans="1:17" ht="12.75">
      <c r="A330" s="158" t="s">
        <v>69</v>
      </c>
      <c r="B330" s="159" t="s">
        <v>568</v>
      </c>
      <c r="C330" s="160" t="s">
        <v>569</v>
      </c>
      <c r="D330" s="161"/>
      <c r="E330" s="162"/>
      <c r="F330" s="162"/>
      <c r="G330" s="163"/>
      <c r="H330" s="164"/>
      <c r="I330" s="164"/>
      <c r="J330" s="164"/>
      <c r="K330" s="164"/>
      <c r="Q330" s="165">
        <v>1</v>
      </c>
    </row>
    <row r="331" spans="1:59" ht="12.75">
      <c r="A331" s="166">
        <v>185</v>
      </c>
      <c r="B331" s="167" t="s">
        <v>570</v>
      </c>
      <c r="C331" s="168" t="s">
        <v>571</v>
      </c>
      <c r="D331" s="169" t="s">
        <v>132</v>
      </c>
      <c r="E331" s="170">
        <v>22</v>
      </c>
      <c r="F331" s="170"/>
      <c r="G331" s="171">
        <f>E331*F331</f>
        <v>0</v>
      </c>
      <c r="H331" s="172">
        <v>8E-05</v>
      </c>
      <c r="I331" s="172">
        <f>E331*H331</f>
        <v>0.00176</v>
      </c>
      <c r="J331" s="172">
        <v>0</v>
      </c>
      <c r="K331" s="172">
        <f>E331*J331</f>
        <v>0</v>
      </c>
      <c r="Q331" s="165">
        <v>2</v>
      </c>
      <c r="AA331" s="138">
        <v>12</v>
      </c>
      <c r="AB331" s="138">
        <v>0</v>
      </c>
      <c r="AC331" s="138">
        <v>185</v>
      </c>
      <c r="BB331" s="138">
        <v>2</v>
      </c>
      <c r="BC331" s="138">
        <f>IF(BB331=1,G331,0)</f>
        <v>0</v>
      </c>
      <c r="BD331" s="138">
        <f>IF(BB331=2,G331,0)</f>
        <v>0</v>
      </c>
      <c r="BE331" s="138">
        <f>IF(BB331=3,G331,0)</f>
        <v>0</v>
      </c>
      <c r="BF331" s="138">
        <f>IF(BB331=4,G331,0)</f>
        <v>0</v>
      </c>
      <c r="BG331" s="138">
        <f>IF(BB331=5,G331,0)</f>
        <v>0</v>
      </c>
    </row>
    <row r="332" spans="1:59" ht="12.75">
      <c r="A332" s="166">
        <v>186</v>
      </c>
      <c r="B332" s="167" t="s">
        <v>572</v>
      </c>
      <c r="C332" s="168" t="s">
        <v>573</v>
      </c>
      <c r="D332" s="169" t="s">
        <v>132</v>
      </c>
      <c r="E332" s="170">
        <v>22</v>
      </c>
      <c r="F332" s="170"/>
      <c r="G332" s="171">
        <f>E332*F332</f>
        <v>0</v>
      </c>
      <c r="H332" s="172">
        <v>1E-05</v>
      </c>
      <c r="I332" s="172">
        <f>E332*H332</f>
        <v>0.00022</v>
      </c>
      <c r="J332" s="172">
        <v>0</v>
      </c>
      <c r="K332" s="172">
        <f>E332*J332</f>
        <v>0</v>
      </c>
      <c r="Q332" s="165">
        <v>2</v>
      </c>
      <c r="AA332" s="138">
        <v>12</v>
      </c>
      <c r="AB332" s="138">
        <v>1</v>
      </c>
      <c r="AC332" s="138">
        <v>186</v>
      </c>
      <c r="BB332" s="138">
        <v>2</v>
      </c>
      <c r="BC332" s="138">
        <f>IF(BB332=1,G332,0)</f>
        <v>0</v>
      </c>
      <c r="BD332" s="138">
        <f>IF(BB332=2,G332,0)</f>
        <v>0</v>
      </c>
      <c r="BE332" s="138">
        <f>IF(BB332=3,G332,0)</f>
        <v>0</v>
      </c>
      <c r="BF332" s="138">
        <f>IF(BB332=4,G332,0)</f>
        <v>0</v>
      </c>
      <c r="BG332" s="138">
        <f>IF(BB332=5,G332,0)</f>
        <v>0</v>
      </c>
    </row>
    <row r="333" spans="1:59" ht="12.75">
      <c r="A333" s="166">
        <v>187</v>
      </c>
      <c r="B333" s="167" t="s">
        <v>574</v>
      </c>
      <c r="C333" s="168" t="s">
        <v>575</v>
      </c>
      <c r="D333" s="169" t="s">
        <v>132</v>
      </c>
      <c r="E333" s="170">
        <v>56</v>
      </c>
      <c r="F333" s="170"/>
      <c r="G333" s="171">
        <f>E333*F333</f>
        <v>0</v>
      </c>
      <c r="H333" s="172">
        <v>8E-05</v>
      </c>
      <c r="I333" s="172">
        <f>E333*H333</f>
        <v>0.0044800000000000005</v>
      </c>
      <c r="J333" s="172">
        <v>0</v>
      </c>
      <c r="K333" s="172">
        <f>E333*J333</f>
        <v>0</v>
      </c>
      <c r="Q333" s="165">
        <v>2</v>
      </c>
      <c r="AA333" s="138">
        <v>12</v>
      </c>
      <c r="AB333" s="138">
        <v>0</v>
      </c>
      <c r="AC333" s="138">
        <v>187</v>
      </c>
      <c r="BB333" s="138">
        <v>2</v>
      </c>
      <c r="BC333" s="138">
        <f>IF(BB333=1,G333,0)</f>
        <v>0</v>
      </c>
      <c r="BD333" s="138">
        <f>IF(BB333=2,G333,0)</f>
        <v>0</v>
      </c>
      <c r="BE333" s="138">
        <f>IF(BB333=3,G333,0)</f>
        <v>0</v>
      </c>
      <c r="BF333" s="138">
        <f>IF(BB333=4,G333,0)</f>
        <v>0</v>
      </c>
      <c r="BG333" s="138">
        <f>IF(BB333=5,G333,0)</f>
        <v>0</v>
      </c>
    </row>
    <row r="334" spans="1:59" ht="12.75">
      <c r="A334" s="166">
        <v>188</v>
      </c>
      <c r="B334" s="167" t="s">
        <v>576</v>
      </c>
      <c r="C334" s="168" t="s">
        <v>577</v>
      </c>
      <c r="D334" s="169" t="s">
        <v>132</v>
      </c>
      <c r="E334" s="170">
        <v>56</v>
      </c>
      <c r="F334" s="170"/>
      <c r="G334" s="171">
        <f>E334*F334</f>
        <v>0</v>
      </c>
      <c r="H334" s="172">
        <v>1E-05</v>
      </c>
      <c r="I334" s="172">
        <f>E334*H334</f>
        <v>0.0005600000000000001</v>
      </c>
      <c r="J334" s="172">
        <v>0</v>
      </c>
      <c r="K334" s="172">
        <f>E334*J334</f>
        <v>0</v>
      </c>
      <c r="Q334" s="165">
        <v>2</v>
      </c>
      <c r="AA334" s="138">
        <v>12</v>
      </c>
      <c r="AB334" s="138">
        <v>1</v>
      </c>
      <c r="AC334" s="138">
        <v>188</v>
      </c>
      <c r="BB334" s="138">
        <v>2</v>
      </c>
      <c r="BC334" s="138">
        <f>IF(BB334=1,G334,0)</f>
        <v>0</v>
      </c>
      <c r="BD334" s="138">
        <f>IF(BB334=2,G334,0)</f>
        <v>0</v>
      </c>
      <c r="BE334" s="138">
        <f>IF(BB334=3,G334,0)</f>
        <v>0</v>
      </c>
      <c r="BF334" s="138">
        <f>IF(BB334=4,G334,0)</f>
        <v>0</v>
      </c>
      <c r="BG334" s="138">
        <f>IF(BB334=5,G334,0)</f>
        <v>0</v>
      </c>
    </row>
    <row r="335" spans="1:59" ht="12.75">
      <c r="A335" s="166">
        <v>189</v>
      </c>
      <c r="B335" s="167" t="s">
        <v>578</v>
      </c>
      <c r="C335" s="168" t="s">
        <v>579</v>
      </c>
      <c r="D335" s="169" t="s">
        <v>132</v>
      </c>
      <c r="E335" s="170">
        <v>24</v>
      </c>
      <c r="F335" s="170"/>
      <c r="G335" s="171">
        <f>E335*F335</f>
        <v>0</v>
      </c>
      <c r="H335" s="172">
        <v>8E-05</v>
      </c>
      <c r="I335" s="172">
        <f>E335*H335</f>
        <v>0.0019200000000000003</v>
      </c>
      <c r="J335" s="172">
        <v>0</v>
      </c>
      <c r="K335" s="172">
        <f>E335*J335</f>
        <v>0</v>
      </c>
      <c r="Q335" s="165">
        <v>2</v>
      </c>
      <c r="AA335" s="138">
        <v>12</v>
      </c>
      <c r="AB335" s="138">
        <v>0</v>
      </c>
      <c r="AC335" s="138">
        <v>189</v>
      </c>
      <c r="BB335" s="138">
        <v>2</v>
      </c>
      <c r="BC335" s="138">
        <f>IF(BB335=1,G335,0)</f>
        <v>0</v>
      </c>
      <c r="BD335" s="138">
        <f>IF(BB335=2,G335,0)</f>
        <v>0</v>
      </c>
      <c r="BE335" s="138">
        <f>IF(BB335=3,G335,0)</f>
        <v>0</v>
      </c>
      <c r="BF335" s="138">
        <f>IF(BB335=4,G335,0)</f>
        <v>0</v>
      </c>
      <c r="BG335" s="138">
        <f>IF(BB335=5,G335,0)</f>
        <v>0</v>
      </c>
    </row>
    <row r="336" spans="1:59" ht="12.75">
      <c r="A336" s="166">
        <v>190</v>
      </c>
      <c r="B336" s="167" t="s">
        <v>437</v>
      </c>
      <c r="C336" s="168" t="s">
        <v>438</v>
      </c>
      <c r="D336" s="169" t="s">
        <v>132</v>
      </c>
      <c r="E336" s="170">
        <v>24</v>
      </c>
      <c r="F336" s="170"/>
      <c r="G336" s="171">
        <f>E336*F336</f>
        <v>0</v>
      </c>
      <c r="H336" s="172">
        <v>2E-05</v>
      </c>
      <c r="I336" s="172">
        <f>E336*H336</f>
        <v>0.00048000000000000007</v>
      </c>
      <c r="J336" s="172">
        <v>0</v>
      </c>
      <c r="K336" s="172">
        <f>E336*J336</f>
        <v>0</v>
      </c>
      <c r="Q336" s="165">
        <v>2</v>
      </c>
      <c r="AA336" s="138">
        <v>12</v>
      </c>
      <c r="AB336" s="138">
        <v>1</v>
      </c>
      <c r="AC336" s="138">
        <v>190</v>
      </c>
      <c r="BB336" s="138">
        <v>2</v>
      </c>
      <c r="BC336" s="138">
        <f>IF(BB336=1,G336,0)</f>
        <v>0</v>
      </c>
      <c r="BD336" s="138">
        <f>IF(BB336=2,G336,0)</f>
        <v>0</v>
      </c>
      <c r="BE336" s="138">
        <f>IF(BB336=3,G336,0)</f>
        <v>0</v>
      </c>
      <c r="BF336" s="138">
        <f>IF(BB336=4,G336,0)</f>
        <v>0</v>
      </c>
      <c r="BG336" s="138">
        <f>IF(BB336=5,G336,0)</f>
        <v>0</v>
      </c>
    </row>
    <row r="337" spans="1:59" ht="12.75">
      <c r="A337" s="166">
        <v>191</v>
      </c>
      <c r="B337" s="167" t="s">
        <v>580</v>
      </c>
      <c r="C337" s="168" t="s">
        <v>581</v>
      </c>
      <c r="D337" s="169" t="s">
        <v>132</v>
      </c>
      <c r="E337" s="170">
        <v>12</v>
      </c>
      <c r="F337" s="170"/>
      <c r="G337" s="171">
        <f>E337*F337</f>
        <v>0</v>
      </c>
      <c r="H337" s="172">
        <v>8E-05</v>
      </c>
      <c r="I337" s="172">
        <f>E337*H337</f>
        <v>0.0009600000000000001</v>
      </c>
      <c r="J337" s="172">
        <v>0</v>
      </c>
      <c r="K337" s="172">
        <f>E337*J337</f>
        <v>0</v>
      </c>
      <c r="Q337" s="165">
        <v>2</v>
      </c>
      <c r="AA337" s="138">
        <v>12</v>
      </c>
      <c r="AB337" s="138">
        <v>0</v>
      </c>
      <c r="AC337" s="138">
        <v>191</v>
      </c>
      <c r="BB337" s="138">
        <v>2</v>
      </c>
      <c r="BC337" s="138">
        <f>IF(BB337=1,G337,0)</f>
        <v>0</v>
      </c>
      <c r="BD337" s="138">
        <f>IF(BB337=2,G337,0)</f>
        <v>0</v>
      </c>
      <c r="BE337" s="138">
        <f>IF(BB337=3,G337,0)</f>
        <v>0</v>
      </c>
      <c r="BF337" s="138">
        <f>IF(BB337=4,G337,0)</f>
        <v>0</v>
      </c>
      <c r="BG337" s="138">
        <f>IF(BB337=5,G337,0)</f>
        <v>0</v>
      </c>
    </row>
    <row r="338" spans="1:59" ht="12.75">
      <c r="A338" s="166">
        <v>192</v>
      </c>
      <c r="B338" s="167" t="s">
        <v>431</v>
      </c>
      <c r="C338" s="168" t="s">
        <v>432</v>
      </c>
      <c r="D338" s="169" t="s">
        <v>132</v>
      </c>
      <c r="E338" s="170">
        <v>12</v>
      </c>
      <c r="F338" s="170"/>
      <c r="G338" s="171">
        <f>E338*F338</f>
        <v>0</v>
      </c>
      <c r="H338" s="172">
        <v>5E-05</v>
      </c>
      <c r="I338" s="172">
        <f>E338*H338</f>
        <v>0.0006000000000000001</v>
      </c>
      <c r="J338" s="172">
        <v>0</v>
      </c>
      <c r="K338" s="172">
        <f>E338*J338</f>
        <v>0</v>
      </c>
      <c r="Q338" s="165">
        <v>2</v>
      </c>
      <c r="AA338" s="138">
        <v>12</v>
      </c>
      <c r="AB338" s="138">
        <v>1</v>
      </c>
      <c r="AC338" s="138">
        <v>192</v>
      </c>
      <c r="BB338" s="138">
        <v>2</v>
      </c>
      <c r="BC338" s="138">
        <f>IF(BB338=1,G338,0)</f>
        <v>0</v>
      </c>
      <c r="BD338" s="138">
        <f>IF(BB338=2,G338,0)</f>
        <v>0</v>
      </c>
      <c r="BE338" s="138">
        <f>IF(BB338=3,G338,0)</f>
        <v>0</v>
      </c>
      <c r="BF338" s="138">
        <f>IF(BB338=4,G338,0)</f>
        <v>0</v>
      </c>
      <c r="BG338" s="138">
        <f>IF(BB338=5,G338,0)</f>
        <v>0</v>
      </c>
    </row>
    <row r="339" spans="1:59" ht="12.75">
      <c r="A339" s="166">
        <v>193</v>
      </c>
      <c r="B339" s="167" t="s">
        <v>582</v>
      </c>
      <c r="C339" s="168" t="s">
        <v>583</v>
      </c>
      <c r="D339" s="169" t="s">
        <v>132</v>
      </c>
      <c r="E339" s="170">
        <v>14</v>
      </c>
      <c r="F339" s="170"/>
      <c r="G339" s="171">
        <f>E339*F339</f>
        <v>0</v>
      </c>
      <c r="H339" s="172">
        <v>8E-05</v>
      </c>
      <c r="I339" s="172">
        <f>E339*H339</f>
        <v>0.0011200000000000001</v>
      </c>
      <c r="J339" s="172">
        <v>0</v>
      </c>
      <c r="K339" s="172">
        <f>E339*J339</f>
        <v>0</v>
      </c>
      <c r="Q339" s="165">
        <v>2</v>
      </c>
      <c r="AA339" s="138">
        <v>12</v>
      </c>
      <c r="AB339" s="138">
        <v>0</v>
      </c>
      <c r="AC339" s="138">
        <v>193</v>
      </c>
      <c r="BB339" s="138">
        <v>2</v>
      </c>
      <c r="BC339" s="138">
        <f>IF(BB339=1,G339,0)</f>
        <v>0</v>
      </c>
      <c r="BD339" s="138">
        <f>IF(BB339=2,G339,0)</f>
        <v>0</v>
      </c>
      <c r="BE339" s="138">
        <f>IF(BB339=3,G339,0)</f>
        <v>0</v>
      </c>
      <c r="BF339" s="138">
        <f>IF(BB339=4,G339,0)</f>
        <v>0</v>
      </c>
      <c r="BG339" s="138">
        <f>IF(BB339=5,G339,0)</f>
        <v>0</v>
      </c>
    </row>
    <row r="340" spans="1:59" ht="12.75">
      <c r="A340" s="166">
        <v>194</v>
      </c>
      <c r="B340" s="167" t="s">
        <v>425</v>
      </c>
      <c r="C340" s="168" t="s">
        <v>426</v>
      </c>
      <c r="D340" s="169" t="s">
        <v>132</v>
      </c>
      <c r="E340" s="170">
        <v>14</v>
      </c>
      <c r="F340" s="170"/>
      <c r="G340" s="171">
        <f>E340*F340</f>
        <v>0</v>
      </c>
      <c r="H340" s="172">
        <v>0.0001</v>
      </c>
      <c r="I340" s="172">
        <f>E340*H340</f>
        <v>0.0014</v>
      </c>
      <c r="J340" s="172">
        <v>0</v>
      </c>
      <c r="K340" s="172">
        <f>E340*J340</f>
        <v>0</v>
      </c>
      <c r="Q340" s="165">
        <v>2</v>
      </c>
      <c r="AA340" s="138">
        <v>12</v>
      </c>
      <c r="AB340" s="138">
        <v>1</v>
      </c>
      <c r="AC340" s="138">
        <v>194</v>
      </c>
      <c r="BB340" s="138">
        <v>2</v>
      </c>
      <c r="BC340" s="138">
        <f>IF(BB340=1,G340,0)</f>
        <v>0</v>
      </c>
      <c r="BD340" s="138">
        <f>IF(BB340=2,G340,0)</f>
        <v>0</v>
      </c>
      <c r="BE340" s="138">
        <f>IF(BB340=3,G340,0)</f>
        <v>0</v>
      </c>
      <c r="BF340" s="138">
        <f>IF(BB340=4,G340,0)</f>
        <v>0</v>
      </c>
      <c r="BG340" s="138">
        <f>IF(BB340=5,G340,0)</f>
        <v>0</v>
      </c>
    </row>
    <row r="341" spans="1:59" ht="12.75">
      <c r="A341" s="166">
        <v>195</v>
      </c>
      <c r="B341" s="167" t="s">
        <v>584</v>
      </c>
      <c r="C341" s="168" t="s">
        <v>585</v>
      </c>
      <c r="D341" s="169" t="s">
        <v>132</v>
      </c>
      <c r="E341" s="170">
        <v>16</v>
      </c>
      <c r="F341" s="170"/>
      <c r="G341" s="171">
        <f>E341*F341</f>
        <v>0</v>
      </c>
      <c r="H341" s="172">
        <v>8E-05</v>
      </c>
      <c r="I341" s="172">
        <f>E341*H341</f>
        <v>0.00128</v>
      </c>
      <c r="J341" s="172">
        <v>0</v>
      </c>
      <c r="K341" s="172">
        <f>E341*J341</f>
        <v>0</v>
      </c>
      <c r="Q341" s="165">
        <v>2</v>
      </c>
      <c r="AA341" s="138">
        <v>12</v>
      </c>
      <c r="AB341" s="138">
        <v>0</v>
      </c>
      <c r="AC341" s="138">
        <v>195</v>
      </c>
      <c r="BB341" s="138">
        <v>2</v>
      </c>
      <c r="BC341" s="138">
        <f>IF(BB341=1,G341,0)</f>
        <v>0</v>
      </c>
      <c r="BD341" s="138">
        <f>IF(BB341=2,G341,0)</f>
        <v>0</v>
      </c>
      <c r="BE341" s="138">
        <f>IF(BB341=3,G341,0)</f>
        <v>0</v>
      </c>
      <c r="BF341" s="138">
        <f>IF(BB341=4,G341,0)</f>
        <v>0</v>
      </c>
      <c r="BG341" s="138">
        <f>IF(BB341=5,G341,0)</f>
        <v>0</v>
      </c>
    </row>
    <row r="342" spans="1:59" ht="12.75">
      <c r="A342" s="166">
        <v>196</v>
      </c>
      <c r="B342" s="167" t="s">
        <v>586</v>
      </c>
      <c r="C342" s="168" t="s">
        <v>587</v>
      </c>
      <c r="D342" s="169" t="s">
        <v>132</v>
      </c>
      <c r="E342" s="170">
        <v>16</v>
      </c>
      <c r="F342" s="170"/>
      <c r="G342" s="171">
        <f>E342*F342</f>
        <v>0</v>
      </c>
      <c r="H342" s="172">
        <v>0</v>
      </c>
      <c r="I342" s="172">
        <f>E342*H342</f>
        <v>0</v>
      </c>
      <c r="J342" s="172">
        <v>0</v>
      </c>
      <c r="K342" s="172">
        <f>E342*J342</f>
        <v>0</v>
      </c>
      <c r="Q342" s="165">
        <v>2</v>
      </c>
      <c r="AA342" s="138">
        <v>12</v>
      </c>
      <c r="AB342" s="138">
        <v>1</v>
      </c>
      <c r="AC342" s="138">
        <v>196</v>
      </c>
      <c r="BB342" s="138">
        <v>2</v>
      </c>
      <c r="BC342" s="138">
        <f>IF(BB342=1,G342,0)</f>
        <v>0</v>
      </c>
      <c r="BD342" s="138">
        <f>IF(BB342=2,G342,0)</f>
        <v>0</v>
      </c>
      <c r="BE342" s="138">
        <f>IF(BB342=3,G342,0)</f>
        <v>0</v>
      </c>
      <c r="BF342" s="138">
        <f>IF(BB342=4,G342,0)</f>
        <v>0</v>
      </c>
      <c r="BG342" s="138">
        <f>IF(BB342=5,G342,0)</f>
        <v>0</v>
      </c>
    </row>
    <row r="343" spans="1:59" ht="12.75">
      <c r="A343" s="166">
        <v>197</v>
      </c>
      <c r="B343" s="167" t="s">
        <v>588</v>
      </c>
      <c r="C343" s="168" t="s">
        <v>589</v>
      </c>
      <c r="D343" s="169" t="s">
        <v>132</v>
      </c>
      <c r="E343" s="170">
        <v>32</v>
      </c>
      <c r="F343" s="170"/>
      <c r="G343" s="171">
        <f>E343*F343</f>
        <v>0</v>
      </c>
      <c r="H343" s="172">
        <v>8E-05</v>
      </c>
      <c r="I343" s="172">
        <f>E343*H343</f>
        <v>0.00256</v>
      </c>
      <c r="J343" s="172">
        <v>0</v>
      </c>
      <c r="K343" s="172">
        <f>E343*J343</f>
        <v>0</v>
      </c>
      <c r="Q343" s="165">
        <v>2</v>
      </c>
      <c r="AA343" s="138">
        <v>12</v>
      </c>
      <c r="AB343" s="138">
        <v>0</v>
      </c>
      <c r="AC343" s="138">
        <v>197</v>
      </c>
      <c r="BB343" s="138">
        <v>2</v>
      </c>
      <c r="BC343" s="138">
        <f>IF(BB343=1,G343,0)</f>
        <v>0</v>
      </c>
      <c r="BD343" s="138">
        <f>IF(BB343=2,G343,0)</f>
        <v>0</v>
      </c>
      <c r="BE343" s="138">
        <f>IF(BB343=3,G343,0)</f>
        <v>0</v>
      </c>
      <c r="BF343" s="138">
        <f>IF(BB343=4,G343,0)</f>
        <v>0</v>
      </c>
      <c r="BG343" s="138">
        <f>IF(BB343=5,G343,0)</f>
        <v>0</v>
      </c>
    </row>
    <row r="344" spans="1:59" ht="12.75">
      <c r="A344" s="166">
        <v>198</v>
      </c>
      <c r="B344" s="167" t="s">
        <v>590</v>
      </c>
      <c r="C344" s="168" t="s">
        <v>591</v>
      </c>
      <c r="D344" s="169" t="s">
        <v>132</v>
      </c>
      <c r="E344" s="170">
        <v>32</v>
      </c>
      <c r="F344" s="170"/>
      <c r="G344" s="171">
        <f>E344*F344</f>
        <v>0</v>
      </c>
      <c r="H344" s="172">
        <v>1E-05</v>
      </c>
      <c r="I344" s="172">
        <f>E344*H344</f>
        <v>0.00032</v>
      </c>
      <c r="J344" s="172">
        <v>0</v>
      </c>
      <c r="K344" s="172">
        <f>E344*J344</f>
        <v>0</v>
      </c>
      <c r="Q344" s="165">
        <v>2</v>
      </c>
      <c r="AA344" s="138">
        <v>12</v>
      </c>
      <c r="AB344" s="138">
        <v>1</v>
      </c>
      <c r="AC344" s="138">
        <v>198</v>
      </c>
      <c r="BB344" s="138">
        <v>2</v>
      </c>
      <c r="BC344" s="138">
        <f>IF(BB344=1,G344,0)</f>
        <v>0</v>
      </c>
      <c r="BD344" s="138">
        <f>IF(BB344=2,G344,0)</f>
        <v>0</v>
      </c>
      <c r="BE344" s="138">
        <f>IF(BB344=3,G344,0)</f>
        <v>0</v>
      </c>
      <c r="BF344" s="138">
        <f>IF(BB344=4,G344,0)</f>
        <v>0</v>
      </c>
      <c r="BG344" s="138">
        <f>IF(BB344=5,G344,0)</f>
        <v>0</v>
      </c>
    </row>
    <row r="345" spans="1:59" ht="12.75">
      <c r="A345" s="166">
        <v>199</v>
      </c>
      <c r="B345" s="167" t="s">
        <v>592</v>
      </c>
      <c r="C345" s="168" t="s">
        <v>593</v>
      </c>
      <c r="D345" s="169" t="s">
        <v>132</v>
      </c>
      <c r="E345" s="170">
        <v>8</v>
      </c>
      <c r="F345" s="170"/>
      <c r="G345" s="171">
        <f>E345*F345</f>
        <v>0</v>
      </c>
      <c r="H345" s="172">
        <v>8E-05</v>
      </c>
      <c r="I345" s="172">
        <f>E345*H345</f>
        <v>0.00064</v>
      </c>
      <c r="J345" s="172">
        <v>0</v>
      </c>
      <c r="K345" s="172">
        <f>E345*J345</f>
        <v>0</v>
      </c>
      <c r="Q345" s="165">
        <v>2</v>
      </c>
      <c r="AA345" s="138">
        <v>12</v>
      </c>
      <c r="AB345" s="138">
        <v>0</v>
      </c>
      <c r="AC345" s="138">
        <v>199</v>
      </c>
      <c r="BB345" s="138">
        <v>2</v>
      </c>
      <c r="BC345" s="138">
        <f>IF(BB345=1,G345,0)</f>
        <v>0</v>
      </c>
      <c r="BD345" s="138">
        <f>IF(BB345=2,G345,0)</f>
        <v>0</v>
      </c>
      <c r="BE345" s="138">
        <f>IF(BB345=3,G345,0)</f>
        <v>0</v>
      </c>
      <c r="BF345" s="138">
        <f>IF(BB345=4,G345,0)</f>
        <v>0</v>
      </c>
      <c r="BG345" s="138">
        <f>IF(BB345=5,G345,0)</f>
        <v>0</v>
      </c>
    </row>
    <row r="346" spans="1:59" ht="12.75">
      <c r="A346" s="166">
        <v>200</v>
      </c>
      <c r="B346" s="167" t="s">
        <v>594</v>
      </c>
      <c r="C346" s="168" t="s">
        <v>595</v>
      </c>
      <c r="D346" s="169" t="s">
        <v>132</v>
      </c>
      <c r="E346" s="170">
        <v>8</v>
      </c>
      <c r="F346" s="170"/>
      <c r="G346" s="171">
        <f>E346*F346</f>
        <v>0</v>
      </c>
      <c r="H346" s="172">
        <v>1E-05</v>
      </c>
      <c r="I346" s="172">
        <f>E346*H346</f>
        <v>8E-05</v>
      </c>
      <c r="J346" s="172">
        <v>0</v>
      </c>
      <c r="K346" s="172">
        <f>E346*J346</f>
        <v>0</v>
      </c>
      <c r="Q346" s="165">
        <v>2</v>
      </c>
      <c r="AA346" s="138">
        <v>12</v>
      </c>
      <c r="AB346" s="138">
        <v>1</v>
      </c>
      <c r="AC346" s="138">
        <v>200</v>
      </c>
      <c r="BB346" s="138">
        <v>2</v>
      </c>
      <c r="BC346" s="138">
        <f>IF(BB346=1,G346,0)</f>
        <v>0</v>
      </c>
      <c r="BD346" s="138">
        <f>IF(BB346=2,G346,0)</f>
        <v>0</v>
      </c>
      <c r="BE346" s="138">
        <f>IF(BB346=3,G346,0)</f>
        <v>0</v>
      </c>
      <c r="BF346" s="138">
        <f>IF(BB346=4,G346,0)</f>
        <v>0</v>
      </c>
      <c r="BG346" s="138">
        <f>IF(BB346=5,G346,0)</f>
        <v>0</v>
      </c>
    </row>
    <row r="347" spans="1:59" ht="12.75">
      <c r="A347" s="166">
        <v>201</v>
      </c>
      <c r="B347" s="167" t="s">
        <v>596</v>
      </c>
      <c r="C347" s="168" t="s">
        <v>597</v>
      </c>
      <c r="D347" s="169" t="s">
        <v>132</v>
      </c>
      <c r="E347" s="170">
        <v>7</v>
      </c>
      <c r="F347" s="170"/>
      <c r="G347" s="171">
        <f>E347*F347</f>
        <v>0</v>
      </c>
      <c r="H347" s="172">
        <v>8E-05</v>
      </c>
      <c r="I347" s="172">
        <f>E347*H347</f>
        <v>0.0005600000000000001</v>
      </c>
      <c r="J347" s="172">
        <v>0</v>
      </c>
      <c r="K347" s="172">
        <f>E347*J347</f>
        <v>0</v>
      </c>
      <c r="Q347" s="165">
        <v>2</v>
      </c>
      <c r="AA347" s="138">
        <v>12</v>
      </c>
      <c r="AB347" s="138">
        <v>0</v>
      </c>
      <c r="AC347" s="138">
        <v>201</v>
      </c>
      <c r="BB347" s="138">
        <v>2</v>
      </c>
      <c r="BC347" s="138">
        <f>IF(BB347=1,G347,0)</f>
        <v>0</v>
      </c>
      <c r="BD347" s="138">
        <f>IF(BB347=2,G347,0)</f>
        <v>0</v>
      </c>
      <c r="BE347" s="138">
        <f>IF(BB347=3,G347,0)</f>
        <v>0</v>
      </c>
      <c r="BF347" s="138">
        <f>IF(BB347=4,G347,0)</f>
        <v>0</v>
      </c>
      <c r="BG347" s="138">
        <f>IF(BB347=5,G347,0)</f>
        <v>0</v>
      </c>
    </row>
    <row r="348" spans="1:59" ht="12.75">
      <c r="A348" s="166">
        <v>202</v>
      </c>
      <c r="B348" s="167" t="s">
        <v>598</v>
      </c>
      <c r="C348" s="168" t="s">
        <v>599</v>
      </c>
      <c r="D348" s="169" t="s">
        <v>132</v>
      </c>
      <c r="E348" s="170">
        <v>7</v>
      </c>
      <c r="F348" s="170"/>
      <c r="G348" s="171">
        <f>E348*F348</f>
        <v>0</v>
      </c>
      <c r="H348" s="172">
        <v>1E-05</v>
      </c>
      <c r="I348" s="172">
        <f>E348*H348</f>
        <v>7.000000000000001E-05</v>
      </c>
      <c r="J348" s="172">
        <v>0</v>
      </c>
      <c r="K348" s="172">
        <f>E348*J348</f>
        <v>0</v>
      </c>
      <c r="Q348" s="165">
        <v>2</v>
      </c>
      <c r="AA348" s="138">
        <v>12</v>
      </c>
      <c r="AB348" s="138">
        <v>1</v>
      </c>
      <c r="AC348" s="138">
        <v>202</v>
      </c>
      <c r="BB348" s="138">
        <v>2</v>
      </c>
      <c r="BC348" s="138">
        <f>IF(BB348=1,G348,0)</f>
        <v>0</v>
      </c>
      <c r="BD348" s="138">
        <f>IF(BB348=2,G348,0)</f>
        <v>0</v>
      </c>
      <c r="BE348" s="138">
        <f>IF(BB348=3,G348,0)</f>
        <v>0</v>
      </c>
      <c r="BF348" s="138">
        <f>IF(BB348=4,G348,0)</f>
        <v>0</v>
      </c>
      <c r="BG348" s="138">
        <f>IF(BB348=5,G348,0)</f>
        <v>0</v>
      </c>
    </row>
    <row r="349" spans="1:59" ht="12.75">
      <c r="A349" s="166">
        <v>203</v>
      </c>
      <c r="B349" s="167" t="s">
        <v>600</v>
      </c>
      <c r="C349" s="168" t="s">
        <v>601</v>
      </c>
      <c r="D349" s="169" t="s">
        <v>132</v>
      </c>
      <c r="E349" s="170">
        <v>32</v>
      </c>
      <c r="F349" s="170"/>
      <c r="G349" s="171">
        <f>E349*F349</f>
        <v>0</v>
      </c>
      <c r="H349" s="172">
        <v>8E-05</v>
      </c>
      <c r="I349" s="172">
        <f>E349*H349</f>
        <v>0.00256</v>
      </c>
      <c r="J349" s="172">
        <v>0</v>
      </c>
      <c r="K349" s="172">
        <f>E349*J349</f>
        <v>0</v>
      </c>
      <c r="Q349" s="165">
        <v>2</v>
      </c>
      <c r="AA349" s="138">
        <v>12</v>
      </c>
      <c r="AB349" s="138">
        <v>0</v>
      </c>
      <c r="AC349" s="138">
        <v>203</v>
      </c>
      <c r="BB349" s="138">
        <v>2</v>
      </c>
      <c r="BC349" s="138">
        <f>IF(BB349=1,G349,0)</f>
        <v>0</v>
      </c>
      <c r="BD349" s="138">
        <f>IF(BB349=2,G349,0)</f>
        <v>0</v>
      </c>
      <c r="BE349" s="138">
        <f>IF(BB349=3,G349,0)</f>
        <v>0</v>
      </c>
      <c r="BF349" s="138">
        <f>IF(BB349=4,G349,0)</f>
        <v>0</v>
      </c>
      <c r="BG349" s="138">
        <f>IF(BB349=5,G349,0)</f>
        <v>0</v>
      </c>
    </row>
    <row r="350" spans="1:59" ht="12.75">
      <c r="A350" s="166">
        <v>204</v>
      </c>
      <c r="B350" s="167" t="s">
        <v>602</v>
      </c>
      <c r="C350" s="168" t="s">
        <v>603</v>
      </c>
      <c r="D350" s="169" t="s">
        <v>132</v>
      </c>
      <c r="E350" s="170">
        <v>32</v>
      </c>
      <c r="F350" s="170"/>
      <c r="G350" s="171">
        <f>E350*F350</f>
        <v>0</v>
      </c>
      <c r="H350" s="172">
        <v>2E-05</v>
      </c>
      <c r="I350" s="172">
        <f>E350*H350</f>
        <v>0.00064</v>
      </c>
      <c r="J350" s="172">
        <v>0</v>
      </c>
      <c r="K350" s="172">
        <f>E350*J350</f>
        <v>0</v>
      </c>
      <c r="Q350" s="165">
        <v>2</v>
      </c>
      <c r="AA350" s="138">
        <v>12</v>
      </c>
      <c r="AB350" s="138">
        <v>1</v>
      </c>
      <c r="AC350" s="138">
        <v>204</v>
      </c>
      <c r="BB350" s="138">
        <v>2</v>
      </c>
      <c r="BC350" s="138">
        <f>IF(BB350=1,G350,0)</f>
        <v>0</v>
      </c>
      <c r="BD350" s="138">
        <f>IF(BB350=2,G350,0)</f>
        <v>0</v>
      </c>
      <c r="BE350" s="138">
        <f>IF(BB350=3,G350,0)</f>
        <v>0</v>
      </c>
      <c r="BF350" s="138">
        <f>IF(BB350=4,G350,0)</f>
        <v>0</v>
      </c>
      <c r="BG350" s="138">
        <f>IF(BB350=5,G350,0)</f>
        <v>0</v>
      </c>
    </row>
    <row r="351" spans="1:59" ht="12.75">
      <c r="A351" s="166">
        <v>205</v>
      </c>
      <c r="B351" s="167" t="s">
        <v>604</v>
      </c>
      <c r="C351" s="168" t="s">
        <v>605</v>
      </c>
      <c r="D351" s="169" t="s">
        <v>132</v>
      </c>
      <c r="E351" s="170">
        <v>13</v>
      </c>
      <c r="F351" s="170"/>
      <c r="G351" s="171">
        <f>E351*F351</f>
        <v>0</v>
      </c>
      <c r="H351" s="172">
        <v>8E-05</v>
      </c>
      <c r="I351" s="172">
        <f>E351*H351</f>
        <v>0.0010400000000000001</v>
      </c>
      <c r="J351" s="172">
        <v>0</v>
      </c>
      <c r="K351" s="172">
        <f>E351*J351</f>
        <v>0</v>
      </c>
      <c r="Q351" s="165">
        <v>2</v>
      </c>
      <c r="AA351" s="138">
        <v>12</v>
      </c>
      <c r="AB351" s="138">
        <v>0</v>
      </c>
      <c r="AC351" s="138">
        <v>205</v>
      </c>
      <c r="BB351" s="138">
        <v>2</v>
      </c>
      <c r="BC351" s="138">
        <f>IF(BB351=1,G351,0)</f>
        <v>0</v>
      </c>
      <c r="BD351" s="138">
        <f>IF(BB351=2,G351,0)</f>
        <v>0</v>
      </c>
      <c r="BE351" s="138">
        <f>IF(BB351=3,G351,0)</f>
        <v>0</v>
      </c>
      <c r="BF351" s="138">
        <f>IF(BB351=4,G351,0)</f>
        <v>0</v>
      </c>
      <c r="BG351" s="138">
        <f>IF(BB351=5,G351,0)</f>
        <v>0</v>
      </c>
    </row>
    <row r="352" spans="1:59" ht="12.75">
      <c r="A352" s="166">
        <v>206</v>
      </c>
      <c r="B352" s="167" t="s">
        <v>606</v>
      </c>
      <c r="C352" s="168" t="s">
        <v>607</v>
      </c>
      <c r="D352" s="169" t="s">
        <v>132</v>
      </c>
      <c r="E352" s="170">
        <v>13</v>
      </c>
      <c r="F352" s="170"/>
      <c r="G352" s="171">
        <f>E352*F352</f>
        <v>0</v>
      </c>
      <c r="H352" s="172">
        <v>3E-05</v>
      </c>
      <c r="I352" s="172">
        <f>E352*H352</f>
        <v>0.00039</v>
      </c>
      <c r="J352" s="172">
        <v>0</v>
      </c>
      <c r="K352" s="172">
        <f>E352*J352</f>
        <v>0</v>
      </c>
      <c r="Q352" s="165">
        <v>2</v>
      </c>
      <c r="AA352" s="138">
        <v>12</v>
      </c>
      <c r="AB352" s="138">
        <v>1</v>
      </c>
      <c r="AC352" s="138">
        <v>206</v>
      </c>
      <c r="BB352" s="138">
        <v>2</v>
      </c>
      <c r="BC352" s="138">
        <f>IF(BB352=1,G352,0)</f>
        <v>0</v>
      </c>
      <c r="BD352" s="138">
        <f>IF(BB352=2,G352,0)</f>
        <v>0</v>
      </c>
      <c r="BE352" s="138">
        <f>IF(BB352=3,G352,0)</f>
        <v>0</v>
      </c>
      <c r="BF352" s="138">
        <f>IF(BB352=4,G352,0)</f>
        <v>0</v>
      </c>
      <c r="BG352" s="138">
        <f>IF(BB352=5,G352,0)</f>
        <v>0</v>
      </c>
    </row>
    <row r="353" spans="1:59" ht="12.75">
      <c r="A353" s="166">
        <v>207</v>
      </c>
      <c r="B353" s="167" t="s">
        <v>608</v>
      </c>
      <c r="C353" s="168" t="s">
        <v>609</v>
      </c>
      <c r="D353" s="169" t="s">
        <v>132</v>
      </c>
      <c r="E353" s="170">
        <v>2</v>
      </c>
      <c r="F353" s="170"/>
      <c r="G353" s="171">
        <f>E353*F353</f>
        <v>0</v>
      </c>
      <c r="H353" s="172">
        <v>8E-05</v>
      </c>
      <c r="I353" s="172">
        <f>E353*H353</f>
        <v>0.00016</v>
      </c>
      <c r="J353" s="172">
        <v>0</v>
      </c>
      <c r="K353" s="172">
        <f>E353*J353</f>
        <v>0</v>
      </c>
      <c r="Q353" s="165">
        <v>2</v>
      </c>
      <c r="AA353" s="138">
        <v>12</v>
      </c>
      <c r="AB353" s="138">
        <v>0</v>
      </c>
      <c r="AC353" s="138">
        <v>207</v>
      </c>
      <c r="BB353" s="138">
        <v>2</v>
      </c>
      <c r="BC353" s="138">
        <f>IF(BB353=1,G353,0)</f>
        <v>0</v>
      </c>
      <c r="BD353" s="138">
        <f>IF(BB353=2,G353,0)</f>
        <v>0</v>
      </c>
      <c r="BE353" s="138">
        <f>IF(BB353=3,G353,0)</f>
        <v>0</v>
      </c>
      <c r="BF353" s="138">
        <f>IF(BB353=4,G353,0)</f>
        <v>0</v>
      </c>
      <c r="BG353" s="138">
        <f>IF(BB353=5,G353,0)</f>
        <v>0</v>
      </c>
    </row>
    <row r="354" spans="1:59" ht="12.75">
      <c r="A354" s="166">
        <v>208</v>
      </c>
      <c r="B354" s="167" t="s">
        <v>610</v>
      </c>
      <c r="C354" s="168" t="s">
        <v>611</v>
      </c>
      <c r="D354" s="169" t="s">
        <v>132</v>
      </c>
      <c r="E354" s="170">
        <v>2</v>
      </c>
      <c r="F354" s="170"/>
      <c r="G354" s="171">
        <f>E354*F354</f>
        <v>0</v>
      </c>
      <c r="H354" s="172">
        <v>6E-05</v>
      </c>
      <c r="I354" s="172">
        <f>E354*H354</f>
        <v>0.00012</v>
      </c>
      <c r="J354" s="172">
        <v>0</v>
      </c>
      <c r="K354" s="172">
        <f>E354*J354</f>
        <v>0</v>
      </c>
      <c r="Q354" s="165">
        <v>2</v>
      </c>
      <c r="AA354" s="138">
        <v>12</v>
      </c>
      <c r="AB354" s="138">
        <v>1</v>
      </c>
      <c r="AC354" s="138">
        <v>208</v>
      </c>
      <c r="BB354" s="138">
        <v>2</v>
      </c>
      <c r="BC354" s="138">
        <f>IF(BB354=1,G354,0)</f>
        <v>0</v>
      </c>
      <c r="BD354" s="138">
        <f>IF(BB354=2,G354,0)</f>
        <v>0</v>
      </c>
      <c r="BE354" s="138">
        <f>IF(BB354=3,G354,0)</f>
        <v>0</v>
      </c>
      <c r="BF354" s="138">
        <f>IF(BB354=4,G354,0)</f>
        <v>0</v>
      </c>
      <c r="BG354" s="138">
        <f>IF(BB354=5,G354,0)</f>
        <v>0</v>
      </c>
    </row>
    <row r="355" spans="1:59" ht="12.75">
      <c r="A355" s="166">
        <v>209</v>
      </c>
      <c r="B355" s="167" t="s">
        <v>612</v>
      </c>
      <c r="C355" s="168" t="s">
        <v>613</v>
      </c>
      <c r="D355" s="169" t="s">
        <v>132</v>
      </c>
      <c r="E355" s="170">
        <v>2</v>
      </c>
      <c r="F355" s="170"/>
      <c r="G355" s="171">
        <f>E355*F355</f>
        <v>0</v>
      </c>
      <c r="H355" s="172">
        <v>8E-05</v>
      </c>
      <c r="I355" s="172">
        <f>E355*H355</f>
        <v>0.00016</v>
      </c>
      <c r="J355" s="172">
        <v>0</v>
      </c>
      <c r="K355" s="172">
        <f>E355*J355</f>
        <v>0</v>
      </c>
      <c r="Q355" s="165">
        <v>2</v>
      </c>
      <c r="AA355" s="138">
        <v>12</v>
      </c>
      <c r="AB355" s="138">
        <v>0</v>
      </c>
      <c r="AC355" s="138">
        <v>209</v>
      </c>
      <c r="BB355" s="138">
        <v>2</v>
      </c>
      <c r="BC355" s="138">
        <f>IF(BB355=1,G355,0)</f>
        <v>0</v>
      </c>
      <c r="BD355" s="138">
        <f>IF(BB355=2,G355,0)</f>
        <v>0</v>
      </c>
      <c r="BE355" s="138">
        <f>IF(BB355=3,G355,0)</f>
        <v>0</v>
      </c>
      <c r="BF355" s="138">
        <f>IF(BB355=4,G355,0)</f>
        <v>0</v>
      </c>
      <c r="BG355" s="138">
        <f>IF(BB355=5,G355,0)</f>
        <v>0</v>
      </c>
    </row>
    <row r="356" spans="1:59" ht="12.75">
      <c r="A356" s="166">
        <v>210</v>
      </c>
      <c r="B356" s="167" t="s">
        <v>614</v>
      </c>
      <c r="C356" s="168" t="s">
        <v>615</v>
      </c>
      <c r="D356" s="169" t="s">
        <v>132</v>
      </c>
      <c r="E356" s="170">
        <v>2</v>
      </c>
      <c r="F356" s="170"/>
      <c r="G356" s="171">
        <f>E356*F356</f>
        <v>0</v>
      </c>
      <c r="H356" s="172">
        <v>0.00011</v>
      </c>
      <c r="I356" s="172">
        <f>E356*H356</f>
        <v>0.00022</v>
      </c>
      <c r="J356" s="172">
        <v>0</v>
      </c>
      <c r="K356" s="172">
        <f>E356*J356</f>
        <v>0</v>
      </c>
      <c r="Q356" s="165">
        <v>2</v>
      </c>
      <c r="AA356" s="138">
        <v>12</v>
      </c>
      <c r="AB356" s="138">
        <v>1</v>
      </c>
      <c r="AC356" s="138">
        <v>210</v>
      </c>
      <c r="BB356" s="138">
        <v>2</v>
      </c>
      <c r="BC356" s="138">
        <f>IF(BB356=1,G356,0)</f>
        <v>0</v>
      </c>
      <c r="BD356" s="138">
        <f>IF(BB356=2,G356,0)</f>
        <v>0</v>
      </c>
      <c r="BE356" s="138">
        <f>IF(BB356=3,G356,0)</f>
        <v>0</v>
      </c>
      <c r="BF356" s="138">
        <f>IF(BB356=4,G356,0)</f>
        <v>0</v>
      </c>
      <c r="BG356" s="138">
        <f>IF(BB356=5,G356,0)</f>
        <v>0</v>
      </c>
    </row>
    <row r="357" spans="1:59" ht="12.75">
      <c r="A357" s="166">
        <v>211</v>
      </c>
      <c r="B357" s="167" t="s">
        <v>616</v>
      </c>
      <c r="C357" s="168" t="s">
        <v>617</v>
      </c>
      <c r="D357" s="169" t="s">
        <v>147</v>
      </c>
      <c r="E357" s="170">
        <v>20.8</v>
      </c>
      <c r="F357" s="170"/>
      <c r="G357" s="171">
        <f>E357*F357</f>
        <v>0</v>
      </c>
      <c r="H357" s="172">
        <v>0.00028</v>
      </c>
      <c r="I357" s="172">
        <f>E357*H357</f>
        <v>0.005823999999999999</v>
      </c>
      <c r="J357" s="172">
        <v>0</v>
      </c>
      <c r="K357" s="172">
        <f>E357*J357</f>
        <v>0</v>
      </c>
      <c r="Q357" s="165">
        <v>2</v>
      </c>
      <c r="AA357" s="138">
        <v>12</v>
      </c>
      <c r="AB357" s="138">
        <v>0</v>
      </c>
      <c r="AC357" s="138">
        <v>211</v>
      </c>
      <c r="BB357" s="138">
        <v>2</v>
      </c>
      <c r="BC357" s="138">
        <f>IF(BB357=1,G357,0)</f>
        <v>0</v>
      </c>
      <c r="BD357" s="138">
        <f>IF(BB357=2,G357,0)</f>
        <v>0</v>
      </c>
      <c r="BE357" s="138">
        <f>IF(BB357=3,G357,0)</f>
        <v>0</v>
      </c>
      <c r="BF357" s="138">
        <f>IF(BB357=4,G357,0)</f>
        <v>0</v>
      </c>
      <c r="BG357" s="138">
        <f>IF(BB357=5,G357,0)</f>
        <v>0</v>
      </c>
    </row>
    <row r="358" spans="1:59" ht="12.75">
      <c r="A358" s="166">
        <v>212</v>
      </c>
      <c r="B358" s="167" t="s">
        <v>618</v>
      </c>
      <c r="C358" s="168" t="s">
        <v>619</v>
      </c>
      <c r="D358" s="169" t="s">
        <v>147</v>
      </c>
      <c r="E358" s="170">
        <v>21.8</v>
      </c>
      <c r="F358" s="170"/>
      <c r="G358" s="171">
        <f>E358*F358</f>
        <v>0</v>
      </c>
      <c r="H358" s="172">
        <v>0.00012</v>
      </c>
      <c r="I358" s="172">
        <f>E358*H358</f>
        <v>0.0026160000000000003</v>
      </c>
      <c r="J358" s="172">
        <v>0</v>
      </c>
      <c r="K358" s="172">
        <f>E358*J358</f>
        <v>0</v>
      </c>
      <c r="Q358" s="165">
        <v>2</v>
      </c>
      <c r="AA358" s="138">
        <v>12</v>
      </c>
      <c r="AB358" s="138">
        <v>1</v>
      </c>
      <c r="AC358" s="138">
        <v>212</v>
      </c>
      <c r="BB358" s="138">
        <v>2</v>
      </c>
      <c r="BC358" s="138">
        <f>IF(BB358=1,G358,0)</f>
        <v>0</v>
      </c>
      <c r="BD358" s="138">
        <f>IF(BB358=2,G358,0)</f>
        <v>0</v>
      </c>
      <c r="BE358" s="138">
        <f>IF(BB358=3,G358,0)</f>
        <v>0</v>
      </c>
      <c r="BF358" s="138">
        <f>IF(BB358=4,G358,0)</f>
        <v>0</v>
      </c>
      <c r="BG358" s="138">
        <f>IF(BB358=5,G358,0)</f>
        <v>0</v>
      </c>
    </row>
    <row r="359" spans="1:59" ht="12.75">
      <c r="A359" s="166">
        <v>213</v>
      </c>
      <c r="B359" s="167" t="s">
        <v>620</v>
      </c>
      <c r="C359" s="168" t="s">
        <v>621</v>
      </c>
      <c r="D359" s="169" t="s">
        <v>147</v>
      </c>
      <c r="E359" s="170">
        <v>53</v>
      </c>
      <c r="F359" s="170"/>
      <c r="G359" s="171">
        <f>E359*F359</f>
        <v>0</v>
      </c>
      <c r="H359" s="172">
        <v>0.00028</v>
      </c>
      <c r="I359" s="172">
        <f>E359*H359</f>
        <v>0.014839999999999999</v>
      </c>
      <c r="J359" s="172">
        <v>0</v>
      </c>
      <c r="K359" s="172">
        <f>E359*J359</f>
        <v>0</v>
      </c>
      <c r="Q359" s="165">
        <v>2</v>
      </c>
      <c r="AA359" s="138">
        <v>12</v>
      </c>
      <c r="AB359" s="138">
        <v>0</v>
      </c>
      <c r="AC359" s="138">
        <v>213</v>
      </c>
      <c r="BB359" s="138">
        <v>2</v>
      </c>
      <c r="BC359" s="138">
        <f>IF(BB359=1,G359,0)</f>
        <v>0</v>
      </c>
      <c r="BD359" s="138">
        <f>IF(BB359=2,G359,0)</f>
        <v>0</v>
      </c>
      <c r="BE359" s="138">
        <f>IF(BB359=3,G359,0)</f>
        <v>0</v>
      </c>
      <c r="BF359" s="138">
        <f>IF(BB359=4,G359,0)</f>
        <v>0</v>
      </c>
      <c r="BG359" s="138">
        <f>IF(BB359=5,G359,0)</f>
        <v>0</v>
      </c>
    </row>
    <row r="360" spans="1:59" ht="12.75">
      <c r="A360" s="166">
        <v>214</v>
      </c>
      <c r="B360" s="167" t="s">
        <v>622</v>
      </c>
      <c r="C360" s="168" t="s">
        <v>623</v>
      </c>
      <c r="D360" s="169" t="s">
        <v>147</v>
      </c>
      <c r="E360" s="170">
        <v>55.7</v>
      </c>
      <c r="F360" s="170"/>
      <c r="G360" s="171">
        <f>E360*F360</f>
        <v>0</v>
      </c>
      <c r="H360" s="172">
        <v>0.00015</v>
      </c>
      <c r="I360" s="172">
        <f>E360*H360</f>
        <v>0.008355</v>
      </c>
      <c r="J360" s="172">
        <v>0</v>
      </c>
      <c r="K360" s="172">
        <f>E360*J360</f>
        <v>0</v>
      </c>
      <c r="Q360" s="165">
        <v>2</v>
      </c>
      <c r="AA360" s="138">
        <v>12</v>
      </c>
      <c r="AB360" s="138">
        <v>1</v>
      </c>
      <c r="AC360" s="138">
        <v>214</v>
      </c>
      <c r="BB360" s="138">
        <v>2</v>
      </c>
      <c r="BC360" s="138">
        <f>IF(BB360=1,G360,0)</f>
        <v>0</v>
      </c>
      <c r="BD360" s="138">
        <f>IF(BB360=2,G360,0)</f>
        <v>0</v>
      </c>
      <c r="BE360" s="138">
        <f>IF(BB360=3,G360,0)</f>
        <v>0</v>
      </c>
      <c r="BF360" s="138">
        <f>IF(BB360=4,G360,0)</f>
        <v>0</v>
      </c>
      <c r="BG360" s="138">
        <f>IF(BB360=5,G360,0)</f>
        <v>0</v>
      </c>
    </row>
    <row r="361" spans="1:59" ht="12.75">
      <c r="A361" s="166">
        <v>215</v>
      </c>
      <c r="B361" s="167" t="s">
        <v>624</v>
      </c>
      <c r="C361" s="168" t="s">
        <v>625</v>
      </c>
      <c r="D361" s="169" t="s">
        <v>147</v>
      </c>
      <c r="E361" s="170">
        <v>59</v>
      </c>
      <c r="F361" s="170"/>
      <c r="G361" s="171">
        <f>E361*F361</f>
        <v>0</v>
      </c>
      <c r="H361" s="172">
        <v>0.00028</v>
      </c>
      <c r="I361" s="172">
        <f>E361*H361</f>
        <v>0.01652</v>
      </c>
      <c r="J361" s="172">
        <v>0</v>
      </c>
      <c r="K361" s="172">
        <f>E361*J361</f>
        <v>0</v>
      </c>
      <c r="Q361" s="165">
        <v>2</v>
      </c>
      <c r="AA361" s="138">
        <v>12</v>
      </c>
      <c r="AB361" s="138">
        <v>0</v>
      </c>
      <c r="AC361" s="138">
        <v>215</v>
      </c>
      <c r="BB361" s="138">
        <v>2</v>
      </c>
      <c r="BC361" s="138">
        <f>IF(BB361=1,G361,0)</f>
        <v>0</v>
      </c>
      <c r="BD361" s="138">
        <f>IF(BB361=2,G361,0)</f>
        <v>0</v>
      </c>
      <c r="BE361" s="138">
        <f>IF(BB361=3,G361,0)</f>
        <v>0</v>
      </c>
      <c r="BF361" s="138">
        <f>IF(BB361=4,G361,0)</f>
        <v>0</v>
      </c>
      <c r="BG361" s="138">
        <f>IF(BB361=5,G361,0)</f>
        <v>0</v>
      </c>
    </row>
    <row r="362" spans="1:59" ht="12.75">
      <c r="A362" s="166">
        <v>216</v>
      </c>
      <c r="B362" s="167" t="s">
        <v>626</v>
      </c>
      <c r="C362" s="168" t="s">
        <v>627</v>
      </c>
      <c r="D362" s="169" t="s">
        <v>147</v>
      </c>
      <c r="E362" s="170">
        <v>62</v>
      </c>
      <c r="F362" s="170"/>
      <c r="G362" s="171">
        <f>E362*F362</f>
        <v>0</v>
      </c>
      <c r="H362" s="172">
        <v>0.00026</v>
      </c>
      <c r="I362" s="172">
        <f>E362*H362</f>
        <v>0.01612</v>
      </c>
      <c r="J362" s="172">
        <v>0</v>
      </c>
      <c r="K362" s="172">
        <f>E362*J362</f>
        <v>0</v>
      </c>
      <c r="Q362" s="165">
        <v>2</v>
      </c>
      <c r="AA362" s="138">
        <v>12</v>
      </c>
      <c r="AB362" s="138">
        <v>1</v>
      </c>
      <c r="AC362" s="138">
        <v>216</v>
      </c>
      <c r="BB362" s="138">
        <v>2</v>
      </c>
      <c r="BC362" s="138">
        <f>IF(BB362=1,G362,0)</f>
        <v>0</v>
      </c>
      <c r="BD362" s="138">
        <f>IF(BB362=2,G362,0)</f>
        <v>0</v>
      </c>
      <c r="BE362" s="138">
        <f>IF(BB362=3,G362,0)</f>
        <v>0</v>
      </c>
      <c r="BF362" s="138">
        <f>IF(BB362=4,G362,0)</f>
        <v>0</v>
      </c>
      <c r="BG362" s="138">
        <f>IF(BB362=5,G362,0)</f>
        <v>0</v>
      </c>
    </row>
    <row r="363" spans="1:59" ht="12.75">
      <c r="A363" s="166">
        <v>217</v>
      </c>
      <c r="B363" s="167" t="s">
        <v>628</v>
      </c>
      <c r="C363" s="168" t="s">
        <v>629</v>
      </c>
      <c r="D363" s="169" t="s">
        <v>147</v>
      </c>
      <c r="E363" s="170">
        <v>187.2</v>
      </c>
      <c r="F363" s="170"/>
      <c r="G363" s="171">
        <f>E363*F363</f>
        <v>0</v>
      </c>
      <c r="H363" s="172">
        <v>0.00028</v>
      </c>
      <c r="I363" s="172">
        <f>E363*H363</f>
        <v>0.05241599999999999</v>
      </c>
      <c r="J363" s="172">
        <v>0</v>
      </c>
      <c r="K363" s="172">
        <f>E363*J363</f>
        <v>0</v>
      </c>
      <c r="Q363" s="165">
        <v>2</v>
      </c>
      <c r="AA363" s="138">
        <v>12</v>
      </c>
      <c r="AB363" s="138">
        <v>0</v>
      </c>
      <c r="AC363" s="138">
        <v>217</v>
      </c>
      <c r="BB363" s="138">
        <v>2</v>
      </c>
      <c r="BC363" s="138">
        <f>IF(BB363=1,G363,0)</f>
        <v>0</v>
      </c>
      <c r="BD363" s="138">
        <f>IF(BB363=2,G363,0)</f>
        <v>0</v>
      </c>
      <c r="BE363" s="138">
        <f>IF(BB363=3,G363,0)</f>
        <v>0</v>
      </c>
      <c r="BF363" s="138">
        <f>IF(BB363=4,G363,0)</f>
        <v>0</v>
      </c>
      <c r="BG363" s="138">
        <f>IF(BB363=5,G363,0)</f>
        <v>0</v>
      </c>
    </row>
    <row r="364" spans="1:59" ht="12.75">
      <c r="A364" s="166">
        <v>218</v>
      </c>
      <c r="B364" s="167" t="s">
        <v>630</v>
      </c>
      <c r="C364" s="168" t="s">
        <v>631</v>
      </c>
      <c r="D364" s="169" t="s">
        <v>147</v>
      </c>
      <c r="E364" s="170">
        <v>196.6</v>
      </c>
      <c r="F364" s="170"/>
      <c r="G364" s="171">
        <f>E364*F364</f>
        <v>0</v>
      </c>
      <c r="H364" s="172">
        <v>0.00032</v>
      </c>
      <c r="I364" s="172">
        <f>E364*H364</f>
        <v>0.06291200000000001</v>
      </c>
      <c r="J364" s="172">
        <v>0</v>
      </c>
      <c r="K364" s="172">
        <f>E364*J364</f>
        <v>0</v>
      </c>
      <c r="Q364" s="165">
        <v>2</v>
      </c>
      <c r="AA364" s="138">
        <v>12</v>
      </c>
      <c r="AB364" s="138">
        <v>1</v>
      </c>
      <c r="AC364" s="138">
        <v>218</v>
      </c>
      <c r="BB364" s="138">
        <v>2</v>
      </c>
      <c r="BC364" s="138">
        <f>IF(BB364=1,G364,0)</f>
        <v>0</v>
      </c>
      <c r="BD364" s="138">
        <f>IF(BB364=2,G364,0)</f>
        <v>0</v>
      </c>
      <c r="BE364" s="138">
        <f>IF(BB364=3,G364,0)</f>
        <v>0</v>
      </c>
      <c r="BF364" s="138">
        <f>IF(BB364=4,G364,0)</f>
        <v>0</v>
      </c>
      <c r="BG364" s="138">
        <f>IF(BB364=5,G364,0)</f>
        <v>0</v>
      </c>
    </row>
    <row r="365" spans="1:59" ht="12.75">
      <c r="A365" s="166">
        <v>219</v>
      </c>
      <c r="B365" s="167" t="s">
        <v>632</v>
      </c>
      <c r="C365" s="168" t="s">
        <v>633</v>
      </c>
      <c r="D365" s="169" t="s">
        <v>147</v>
      </c>
      <c r="E365" s="170">
        <v>180</v>
      </c>
      <c r="F365" s="170"/>
      <c r="G365" s="171">
        <f>E365*F365</f>
        <v>0</v>
      </c>
      <c r="H365" s="172">
        <v>0.0003</v>
      </c>
      <c r="I365" s="172">
        <f>E365*H365</f>
        <v>0.05399999999999999</v>
      </c>
      <c r="J365" s="172">
        <v>0</v>
      </c>
      <c r="K365" s="172">
        <f>E365*J365</f>
        <v>0</v>
      </c>
      <c r="Q365" s="165">
        <v>2</v>
      </c>
      <c r="AA365" s="138">
        <v>12</v>
      </c>
      <c r="AB365" s="138">
        <v>0</v>
      </c>
      <c r="AC365" s="138">
        <v>219</v>
      </c>
      <c r="BB365" s="138">
        <v>2</v>
      </c>
      <c r="BC365" s="138">
        <f>IF(BB365=1,G365,0)</f>
        <v>0</v>
      </c>
      <c r="BD365" s="138">
        <f>IF(BB365=2,G365,0)</f>
        <v>0</v>
      </c>
      <c r="BE365" s="138">
        <f>IF(BB365=3,G365,0)</f>
        <v>0</v>
      </c>
      <c r="BF365" s="138">
        <f>IF(BB365=4,G365,0)</f>
        <v>0</v>
      </c>
      <c r="BG365" s="138">
        <f>IF(BB365=5,G365,0)</f>
        <v>0</v>
      </c>
    </row>
    <row r="366" spans="1:59" ht="12.75">
      <c r="A366" s="166">
        <v>220</v>
      </c>
      <c r="B366" s="167" t="s">
        <v>634</v>
      </c>
      <c r="C366" s="168" t="s">
        <v>635</v>
      </c>
      <c r="D366" s="169" t="s">
        <v>147</v>
      </c>
      <c r="E366" s="170">
        <v>189</v>
      </c>
      <c r="F366" s="170"/>
      <c r="G366" s="171">
        <f>E366*F366</f>
        <v>0</v>
      </c>
      <c r="H366" s="172">
        <v>0.0004</v>
      </c>
      <c r="I366" s="172">
        <f>E366*H366</f>
        <v>0.0756</v>
      </c>
      <c r="J366" s="172">
        <v>0</v>
      </c>
      <c r="K366" s="172">
        <f>E366*J366</f>
        <v>0</v>
      </c>
      <c r="Q366" s="165">
        <v>2</v>
      </c>
      <c r="AA366" s="138">
        <v>12</v>
      </c>
      <c r="AB366" s="138">
        <v>1</v>
      </c>
      <c r="AC366" s="138">
        <v>220</v>
      </c>
      <c r="BB366" s="138">
        <v>2</v>
      </c>
      <c r="BC366" s="138">
        <f>IF(BB366=1,G366,0)</f>
        <v>0</v>
      </c>
      <c r="BD366" s="138">
        <f>IF(BB366=2,G366,0)</f>
        <v>0</v>
      </c>
      <c r="BE366" s="138">
        <f>IF(BB366=3,G366,0)</f>
        <v>0</v>
      </c>
      <c r="BF366" s="138">
        <f>IF(BB366=4,G366,0)</f>
        <v>0</v>
      </c>
      <c r="BG366" s="138">
        <f>IF(BB366=5,G366,0)</f>
        <v>0</v>
      </c>
    </row>
    <row r="367" spans="1:59" ht="12.75">
      <c r="A367" s="166">
        <v>221</v>
      </c>
      <c r="B367" s="167" t="s">
        <v>636</v>
      </c>
      <c r="C367" s="168" t="s">
        <v>637</v>
      </c>
      <c r="D367" s="169" t="s">
        <v>292</v>
      </c>
      <c r="E367" s="170">
        <v>0.3335</v>
      </c>
      <c r="F367" s="170"/>
      <c r="G367" s="171">
        <f>E367*F367</f>
        <v>0</v>
      </c>
      <c r="H367" s="172">
        <v>0</v>
      </c>
      <c r="I367" s="172">
        <f>E367*H367</f>
        <v>0</v>
      </c>
      <c r="J367" s="172">
        <v>0</v>
      </c>
      <c r="K367" s="172">
        <f>E367*J367</f>
        <v>0</v>
      </c>
      <c r="Q367" s="165">
        <v>2</v>
      </c>
      <c r="AA367" s="138">
        <v>12</v>
      </c>
      <c r="AB367" s="138">
        <v>0</v>
      </c>
      <c r="AC367" s="138">
        <v>221</v>
      </c>
      <c r="BB367" s="138">
        <v>2</v>
      </c>
      <c r="BC367" s="138">
        <f>IF(BB367=1,G367,0)</f>
        <v>0</v>
      </c>
      <c r="BD367" s="138">
        <f>IF(BB367=2,G367,0)</f>
        <v>0</v>
      </c>
      <c r="BE367" s="138">
        <f>IF(BB367=3,G367,0)</f>
        <v>0</v>
      </c>
      <c r="BF367" s="138">
        <f>IF(BB367=4,G367,0)</f>
        <v>0</v>
      </c>
      <c r="BG367" s="138">
        <f>IF(BB367=5,G367,0)</f>
        <v>0</v>
      </c>
    </row>
    <row r="368" spans="1:59" ht="12.75">
      <c r="A368" s="182"/>
      <c r="B368" s="183" t="s">
        <v>72</v>
      </c>
      <c r="C368" s="184" t="str">
        <f>CONCATENATE(B330," ",C330)</f>
        <v>733 Rozvod potrubí</v>
      </c>
      <c r="D368" s="182"/>
      <c r="E368" s="185"/>
      <c r="F368" s="185"/>
      <c r="G368" s="186">
        <f>SUM(G330:G367)</f>
        <v>0</v>
      </c>
      <c r="H368" s="187"/>
      <c r="I368" s="188">
        <f>SUM(I330:I367)</f>
        <v>0.333503</v>
      </c>
      <c r="J368" s="187"/>
      <c r="K368" s="188">
        <f>SUM(K330:K367)</f>
        <v>0</v>
      </c>
      <c r="Q368" s="165">
        <v>4</v>
      </c>
      <c r="BC368" s="189">
        <f>SUM(BC330:BC367)</f>
        <v>0</v>
      </c>
      <c r="BD368" s="189">
        <f>SUM(BD330:BD367)</f>
        <v>0</v>
      </c>
      <c r="BE368" s="189">
        <f>SUM(BE330:BE367)</f>
        <v>0</v>
      </c>
      <c r="BF368" s="189">
        <f>SUM(BF330:BF367)</f>
        <v>0</v>
      </c>
      <c r="BG368" s="189">
        <f>SUM(BG330:BG367)</f>
        <v>0</v>
      </c>
    </row>
    <row r="369" spans="1:17" ht="12.75">
      <c r="A369" s="158" t="s">
        <v>69</v>
      </c>
      <c r="B369" s="159" t="s">
        <v>638</v>
      </c>
      <c r="C369" s="160" t="s">
        <v>639</v>
      </c>
      <c r="D369" s="161"/>
      <c r="E369" s="162"/>
      <c r="F369" s="162"/>
      <c r="G369" s="163"/>
      <c r="H369" s="164"/>
      <c r="I369" s="164"/>
      <c r="J369" s="164"/>
      <c r="K369" s="164"/>
      <c r="Q369" s="165">
        <v>1</v>
      </c>
    </row>
    <row r="370" spans="1:59" ht="25.5">
      <c r="A370" s="166">
        <v>222</v>
      </c>
      <c r="B370" s="167" t="s">
        <v>640</v>
      </c>
      <c r="C370" s="168" t="s">
        <v>641</v>
      </c>
      <c r="D370" s="169" t="s">
        <v>132</v>
      </c>
      <c r="E370" s="170">
        <v>11</v>
      </c>
      <c r="F370" s="170"/>
      <c r="G370" s="171">
        <f>E370*F370</f>
        <v>0</v>
      </c>
      <c r="H370" s="172">
        <v>0.0003</v>
      </c>
      <c r="I370" s="172">
        <f>E370*H370</f>
        <v>0.0032999999999999995</v>
      </c>
      <c r="J370" s="172">
        <v>0</v>
      </c>
      <c r="K370" s="172">
        <f>E370*J370</f>
        <v>0</v>
      </c>
      <c r="Q370" s="165">
        <v>2</v>
      </c>
      <c r="AA370" s="138">
        <v>12</v>
      </c>
      <c r="AB370" s="138">
        <v>0</v>
      </c>
      <c r="AC370" s="138">
        <v>222</v>
      </c>
      <c r="BB370" s="138">
        <v>2</v>
      </c>
      <c r="BC370" s="138">
        <f>IF(BB370=1,G370,0)</f>
        <v>0</v>
      </c>
      <c r="BD370" s="138">
        <f>IF(BB370=2,G370,0)</f>
        <v>0</v>
      </c>
      <c r="BE370" s="138">
        <f>IF(BB370=3,G370,0)</f>
        <v>0</v>
      </c>
      <c r="BF370" s="138">
        <f>IF(BB370=4,G370,0)</f>
        <v>0</v>
      </c>
      <c r="BG370" s="138">
        <f>IF(BB370=5,G370,0)</f>
        <v>0</v>
      </c>
    </row>
    <row r="371" spans="1:59" ht="25.5">
      <c r="A371" s="166">
        <v>223</v>
      </c>
      <c r="B371" s="167" t="s">
        <v>642</v>
      </c>
      <c r="C371" s="168" t="s">
        <v>643</v>
      </c>
      <c r="D371" s="169" t="s">
        <v>132</v>
      </c>
      <c r="E371" s="170">
        <v>28</v>
      </c>
      <c r="F371" s="170"/>
      <c r="G371" s="171">
        <f>E371*F371</f>
        <v>0</v>
      </c>
      <c r="H371" s="172">
        <v>0.00032</v>
      </c>
      <c r="I371" s="172">
        <f>E371*H371</f>
        <v>0.008960000000000001</v>
      </c>
      <c r="J371" s="172">
        <v>0</v>
      </c>
      <c r="K371" s="172">
        <f>E371*J371</f>
        <v>0</v>
      </c>
      <c r="Q371" s="165">
        <v>2</v>
      </c>
      <c r="AA371" s="138">
        <v>12</v>
      </c>
      <c r="AB371" s="138">
        <v>0</v>
      </c>
      <c r="AC371" s="138">
        <v>223</v>
      </c>
      <c r="BB371" s="138">
        <v>2</v>
      </c>
      <c r="BC371" s="138">
        <f>IF(BB371=1,G371,0)</f>
        <v>0</v>
      </c>
      <c r="BD371" s="138">
        <f>IF(BB371=2,G371,0)</f>
        <v>0</v>
      </c>
      <c r="BE371" s="138">
        <f>IF(BB371=3,G371,0)</f>
        <v>0</v>
      </c>
      <c r="BF371" s="138">
        <f>IF(BB371=4,G371,0)</f>
        <v>0</v>
      </c>
      <c r="BG371" s="138">
        <f>IF(BB371=5,G371,0)</f>
        <v>0</v>
      </c>
    </row>
    <row r="372" spans="1:59" ht="25.5">
      <c r="A372" s="166">
        <v>224</v>
      </c>
      <c r="B372" s="167" t="s">
        <v>644</v>
      </c>
      <c r="C372" s="168" t="s">
        <v>645</v>
      </c>
      <c r="D372" s="169" t="s">
        <v>132</v>
      </c>
      <c r="E372" s="170">
        <v>6</v>
      </c>
      <c r="F372" s="170"/>
      <c r="G372" s="171">
        <f>E372*F372</f>
        <v>0</v>
      </c>
      <c r="H372" s="172">
        <v>0.00039</v>
      </c>
      <c r="I372" s="172">
        <f>E372*H372</f>
        <v>0.00234</v>
      </c>
      <c r="J372" s="172">
        <v>0</v>
      </c>
      <c r="K372" s="172">
        <f>E372*J372</f>
        <v>0</v>
      </c>
      <c r="Q372" s="165">
        <v>2</v>
      </c>
      <c r="AA372" s="138">
        <v>12</v>
      </c>
      <c r="AB372" s="138">
        <v>0</v>
      </c>
      <c r="AC372" s="138">
        <v>224</v>
      </c>
      <c r="BB372" s="138">
        <v>2</v>
      </c>
      <c r="BC372" s="138">
        <f>IF(BB372=1,G372,0)</f>
        <v>0</v>
      </c>
      <c r="BD372" s="138">
        <f>IF(BB372=2,G372,0)</f>
        <v>0</v>
      </c>
      <c r="BE372" s="138">
        <f>IF(BB372=3,G372,0)</f>
        <v>0</v>
      </c>
      <c r="BF372" s="138">
        <f>IF(BB372=4,G372,0)</f>
        <v>0</v>
      </c>
      <c r="BG372" s="138">
        <f>IF(BB372=5,G372,0)</f>
        <v>0</v>
      </c>
    </row>
    <row r="373" spans="1:59" ht="12.75">
      <c r="A373" s="166">
        <v>225</v>
      </c>
      <c r="B373" s="167" t="s">
        <v>646</v>
      </c>
      <c r="C373" s="168" t="s">
        <v>647</v>
      </c>
      <c r="D373" s="169" t="s">
        <v>132</v>
      </c>
      <c r="E373" s="170">
        <v>14</v>
      </c>
      <c r="F373" s="170"/>
      <c r="G373" s="171">
        <f>E373*F373</f>
        <v>0</v>
      </c>
      <c r="H373" s="172">
        <v>0.00098</v>
      </c>
      <c r="I373" s="172">
        <f>E373*H373</f>
        <v>0.01372</v>
      </c>
      <c r="J373" s="172">
        <v>0</v>
      </c>
      <c r="K373" s="172">
        <f>E373*J373</f>
        <v>0</v>
      </c>
      <c r="Q373" s="165">
        <v>2</v>
      </c>
      <c r="AA373" s="138">
        <v>12</v>
      </c>
      <c r="AB373" s="138">
        <v>0</v>
      </c>
      <c r="AC373" s="138">
        <v>225</v>
      </c>
      <c r="BB373" s="138">
        <v>2</v>
      </c>
      <c r="BC373" s="138">
        <f>IF(BB373=1,G373,0)</f>
        <v>0</v>
      </c>
      <c r="BD373" s="138">
        <f>IF(BB373=2,G373,0)</f>
        <v>0</v>
      </c>
      <c r="BE373" s="138">
        <f>IF(BB373=3,G373,0)</f>
        <v>0</v>
      </c>
      <c r="BF373" s="138">
        <f>IF(BB373=4,G373,0)</f>
        <v>0</v>
      </c>
      <c r="BG373" s="138">
        <f>IF(BB373=5,G373,0)</f>
        <v>0</v>
      </c>
    </row>
    <row r="374" spans="1:59" ht="12.75">
      <c r="A374" s="166">
        <v>226</v>
      </c>
      <c r="B374" s="167" t="s">
        <v>648</v>
      </c>
      <c r="C374" s="168" t="s">
        <v>649</v>
      </c>
      <c r="D374" s="169" t="s">
        <v>132</v>
      </c>
      <c r="E374" s="170">
        <v>4</v>
      </c>
      <c r="F374" s="170"/>
      <c r="G374" s="171">
        <f>E374*F374</f>
        <v>0</v>
      </c>
      <c r="H374" s="172">
        <v>0.0007</v>
      </c>
      <c r="I374" s="172">
        <f>E374*H374</f>
        <v>0.0028</v>
      </c>
      <c r="J374" s="172">
        <v>0</v>
      </c>
      <c r="K374" s="172">
        <f>E374*J374</f>
        <v>0</v>
      </c>
      <c r="Q374" s="165">
        <v>2</v>
      </c>
      <c r="AA374" s="138">
        <v>12</v>
      </c>
      <c r="AB374" s="138">
        <v>0</v>
      </c>
      <c r="AC374" s="138">
        <v>226</v>
      </c>
      <c r="BB374" s="138">
        <v>2</v>
      </c>
      <c r="BC374" s="138">
        <f>IF(BB374=1,G374,0)</f>
        <v>0</v>
      </c>
      <c r="BD374" s="138">
        <f>IF(BB374=2,G374,0)</f>
        <v>0</v>
      </c>
      <c r="BE374" s="138">
        <f>IF(BB374=3,G374,0)</f>
        <v>0</v>
      </c>
      <c r="BF374" s="138">
        <f>IF(BB374=4,G374,0)</f>
        <v>0</v>
      </c>
      <c r="BG374" s="138">
        <f>IF(BB374=5,G374,0)</f>
        <v>0</v>
      </c>
    </row>
    <row r="375" spans="1:59" ht="12.75">
      <c r="A375" s="166">
        <v>227</v>
      </c>
      <c r="B375" s="167" t="s">
        <v>650</v>
      </c>
      <c r="C375" s="168" t="s">
        <v>651</v>
      </c>
      <c r="D375" s="169" t="s">
        <v>132</v>
      </c>
      <c r="E375" s="170">
        <v>2</v>
      </c>
      <c r="F375" s="170"/>
      <c r="G375" s="171">
        <f>E375*F375</f>
        <v>0</v>
      </c>
      <c r="H375" s="172">
        <v>0.00085</v>
      </c>
      <c r="I375" s="172">
        <f>E375*H375</f>
        <v>0.0017</v>
      </c>
      <c r="J375" s="172">
        <v>0</v>
      </c>
      <c r="K375" s="172">
        <f>E375*J375</f>
        <v>0</v>
      </c>
      <c r="Q375" s="165">
        <v>2</v>
      </c>
      <c r="AA375" s="138">
        <v>12</v>
      </c>
      <c r="AB375" s="138">
        <v>0</v>
      </c>
      <c r="AC375" s="138">
        <v>227</v>
      </c>
      <c r="BB375" s="138">
        <v>2</v>
      </c>
      <c r="BC375" s="138">
        <f>IF(BB375=1,G375,0)</f>
        <v>0</v>
      </c>
      <c r="BD375" s="138">
        <f>IF(BB375=2,G375,0)</f>
        <v>0</v>
      </c>
      <c r="BE375" s="138">
        <f>IF(BB375=3,G375,0)</f>
        <v>0</v>
      </c>
      <c r="BF375" s="138">
        <f>IF(BB375=4,G375,0)</f>
        <v>0</v>
      </c>
      <c r="BG375" s="138">
        <f>IF(BB375=5,G375,0)</f>
        <v>0</v>
      </c>
    </row>
    <row r="376" spans="1:59" ht="12.75">
      <c r="A376" s="166">
        <v>228</v>
      </c>
      <c r="B376" s="167" t="s">
        <v>652</v>
      </c>
      <c r="C376" s="168" t="s">
        <v>653</v>
      </c>
      <c r="D376" s="169" t="s">
        <v>132</v>
      </c>
      <c r="E376" s="170">
        <v>11</v>
      </c>
      <c r="F376" s="170"/>
      <c r="G376" s="171">
        <f>E376*F376</f>
        <v>0</v>
      </c>
      <c r="H376" s="172">
        <v>0</v>
      </c>
      <c r="I376" s="172">
        <f>E376*H376</f>
        <v>0</v>
      </c>
      <c r="J376" s="172">
        <v>0</v>
      </c>
      <c r="K376" s="172">
        <f>E376*J376</f>
        <v>0</v>
      </c>
      <c r="Q376" s="165">
        <v>2</v>
      </c>
      <c r="AA376" s="138">
        <v>12</v>
      </c>
      <c r="AB376" s="138">
        <v>0</v>
      </c>
      <c r="AC376" s="138">
        <v>228</v>
      </c>
      <c r="BB376" s="138">
        <v>2</v>
      </c>
      <c r="BC376" s="138">
        <f>IF(BB376=1,G376,0)</f>
        <v>0</v>
      </c>
      <c r="BD376" s="138">
        <f>IF(BB376=2,G376,0)</f>
        <v>0</v>
      </c>
      <c r="BE376" s="138">
        <f>IF(BB376=3,G376,0)</f>
        <v>0</v>
      </c>
      <c r="BF376" s="138">
        <f>IF(BB376=4,G376,0)</f>
        <v>0</v>
      </c>
      <c r="BG376" s="138">
        <f>IF(BB376=5,G376,0)</f>
        <v>0</v>
      </c>
    </row>
    <row r="377" spans="1:59" ht="12.75">
      <c r="A377" s="166">
        <v>229</v>
      </c>
      <c r="B377" s="167" t="s">
        <v>654</v>
      </c>
      <c r="C377" s="168" t="s">
        <v>655</v>
      </c>
      <c r="D377" s="169" t="s">
        <v>132</v>
      </c>
      <c r="E377" s="170">
        <v>28</v>
      </c>
      <c r="F377" s="170"/>
      <c r="G377" s="171">
        <f>E377*F377</f>
        <v>0</v>
      </c>
      <c r="H377" s="172">
        <v>0</v>
      </c>
      <c r="I377" s="172">
        <f>E377*H377</f>
        <v>0</v>
      </c>
      <c r="J377" s="172">
        <v>0</v>
      </c>
      <c r="K377" s="172">
        <f>E377*J377</f>
        <v>0</v>
      </c>
      <c r="Q377" s="165">
        <v>2</v>
      </c>
      <c r="AA377" s="138">
        <v>12</v>
      </c>
      <c r="AB377" s="138">
        <v>0</v>
      </c>
      <c r="AC377" s="138">
        <v>229</v>
      </c>
      <c r="BB377" s="138">
        <v>2</v>
      </c>
      <c r="BC377" s="138">
        <f>IF(BB377=1,G377,0)</f>
        <v>0</v>
      </c>
      <c r="BD377" s="138">
        <f>IF(BB377=2,G377,0)</f>
        <v>0</v>
      </c>
      <c r="BE377" s="138">
        <f>IF(BB377=3,G377,0)</f>
        <v>0</v>
      </c>
      <c r="BF377" s="138">
        <f>IF(BB377=4,G377,0)</f>
        <v>0</v>
      </c>
      <c r="BG377" s="138">
        <f>IF(BB377=5,G377,0)</f>
        <v>0</v>
      </c>
    </row>
    <row r="378" spans="1:59" ht="12.75">
      <c r="A378" s="166">
        <v>230</v>
      </c>
      <c r="B378" s="167" t="s">
        <v>656</v>
      </c>
      <c r="C378" s="168" t="s">
        <v>657</v>
      </c>
      <c r="D378" s="169" t="s">
        <v>132</v>
      </c>
      <c r="E378" s="170">
        <v>6</v>
      </c>
      <c r="F378" s="170"/>
      <c r="G378" s="171">
        <f>E378*F378</f>
        <v>0</v>
      </c>
      <c r="H378" s="172">
        <v>0</v>
      </c>
      <c r="I378" s="172">
        <f>E378*H378</f>
        <v>0</v>
      </c>
      <c r="J378" s="172">
        <v>0</v>
      </c>
      <c r="K378" s="172">
        <f>E378*J378</f>
        <v>0</v>
      </c>
      <c r="Q378" s="165">
        <v>2</v>
      </c>
      <c r="AA378" s="138">
        <v>12</v>
      </c>
      <c r="AB378" s="138">
        <v>0</v>
      </c>
      <c r="AC378" s="138">
        <v>230</v>
      </c>
      <c r="BB378" s="138">
        <v>2</v>
      </c>
      <c r="BC378" s="138">
        <f>IF(BB378=1,G378,0)</f>
        <v>0</v>
      </c>
      <c r="BD378" s="138">
        <f>IF(BB378=2,G378,0)</f>
        <v>0</v>
      </c>
      <c r="BE378" s="138">
        <f>IF(BB378=3,G378,0)</f>
        <v>0</v>
      </c>
      <c r="BF378" s="138">
        <f>IF(BB378=4,G378,0)</f>
        <v>0</v>
      </c>
      <c r="BG378" s="138">
        <f>IF(BB378=5,G378,0)</f>
        <v>0</v>
      </c>
    </row>
    <row r="379" spans="1:59" ht="12.75">
      <c r="A379" s="166">
        <v>231</v>
      </c>
      <c r="B379" s="167" t="s">
        <v>658</v>
      </c>
      <c r="C379" s="168" t="s">
        <v>659</v>
      </c>
      <c r="D379" s="169" t="s">
        <v>132</v>
      </c>
      <c r="E379" s="170">
        <v>2</v>
      </c>
      <c r="F379" s="170"/>
      <c r="G379" s="171">
        <f>E379*F379</f>
        <v>0</v>
      </c>
      <c r="H379" s="172">
        <v>0.0007</v>
      </c>
      <c r="I379" s="172">
        <f>E379*H379</f>
        <v>0.0014</v>
      </c>
      <c r="J379" s="172">
        <v>0</v>
      </c>
      <c r="K379" s="172">
        <f>E379*J379</f>
        <v>0</v>
      </c>
      <c r="Q379" s="165">
        <v>2</v>
      </c>
      <c r="AA379" s="138">
        <v>12</v>
      </c>
      <c r="AB379" s="138">
        <v>0</v>
      </c>
      <c r="AC379" s="138">
        <v>231</v>
      </c>
      <c r="BB379" s="138">
        <v>2</v>
      </c>
      <c r="BC379" s="138">
        <f>IF(BB379=1,G379,0)</f>
        <v>0</v>
      </c>
      <c r="BD379" s="138">
        <f>IF(BB379=2,G379,0)</f>
        <v>0</v>
      </c>
      <c r="BE379" s="138">
        <f>IF(BB379=3,G379,0)</f>
        <v>0</v>
      </c>
      <c r="BF379" s="138">
        <f>IF(BB379=4,G379,0)</f>
        <v>0</v>
      </c>
      <c r="BG379" s="138">
        <f>IF(BB379=5,G379,0)</f>
        <v>0</v>
      </c>
    </row>
    <row r="380" spans="1:59" ht="12.75">
      <c r="A380" s="166">
        <v>232</v>
      </c>
      <c r="B380" s="167" t="s">
        <v>660</v>
      </c>
      <c r="C380" s="168" t="s">
        <v>661</v>
      </c>
      <c r="D380" s="169" t="s">
        <v>292</v>
      </c>
      <c r="E380" s="170">
        <v>0.0342</v>
      </c>
      <c r="F380" s="170"/>
      <c r="G380" s="171">
        <f>E380*F380</f>
        <v>0</v>
      </c>
      <c r="H380" s="172">
        <v>0</v>
      </c>
      <c r="I380" s="172">
        <f>E380*H380</f>
        <v>0</v>
      </c>
      <c r="J380" s="172">
        <v>0</v>
      </c>
      <c r="K380" s="172">
        <f>E380*J380</f>
        <v>0</v>
      </c>
      <c r="Q380" s="165">
        <v>2</v>
      </c>
      <c r="AA380" s="138">
        <v>12</v>
      </c>
      <c r="AB380" s="138">
        <v>0</v>
      </c>
      <c r="AC380" s="138">
        <v>232</v>
      </c>
      <c r="BB380" s="138">
        <v>2</v>
      </c>
      <c r="BC380" s="138">
        <f>IF(BB380=1,G380,0)</f>
        <v>0</v>
      </c>
      <c r="BD380" s="138">
        <f>IF(BB380=2,G380,0)</f>
        <v>0</v>
      </c>
      <c r="BE380" s="138">
        <f>IF(BB380=3,G380,0)</f>
        <v>0</v>
      </c>
      <c r="BF380" s="138">
        <f>IF(BB380=4,G380,0)</f>
        <v>0</v>
      </c>
      <c r="BG380" s="138">
        <f>IF(BB380=5,G380,0)</f>
        <v>0</v>
      </c>
    </row>
    <row r="381" spans="1:59" ht="12.75">
      <c r="A381" s="182"/>
      <c r="B381" s="183" t="s">
        <v>72</v>
      </c>
      <c r="C381" s="184" t="str">
        <f>CONCATENATE(B369," ",C369)</f>
        <v>734 Armatury</v>
      </c>
      <c r="D381" s="182"/>
      <c r="E381" s="185"/>
      <c r="F381" s="185"/>
      <c r="G381" s="186">
        <f>SUM(G369:G380)</f>
        <v>0</v>
      </c>
      <c r="H381" s="187"/>
      <c r="I381" s="188">
        <f>SUM(I369:I380)</f>
        <v>0.034219999999999993</v>
      </c>
      <c r="J381" s="187"/>
      <c r="K381" s="188">
        <f>SUM(K369:K380)</f>
        <v>0</v>
      </c>
      <c r="Q381" s="165">
        <v>4</v>
      </c>
      <c r="BC381" s="189">
        <f>SUM(BC369:BC380)</f>
        <v>0</v>
      </c>
      <c r="BD381" s="189">
        <f>SUM(BD369:BD380)</f>
        <v>0</v>
      </c>
      <c r="BE381" s="189">
        <f>SUM(BE369:BE380)</f>
        <v>0</v>
      </c>
      <c r="BF381" s="189">
        <f>SUM(BF369:BF380)</f>
        <v>0</v>
      </c>
      <c r="BG381" s="189">
        <f>SUM(BG369:BG380)</f>
        <v>0</v>
      </c>
    </row>
    <row r="382" spans="1:17" ht="12.75">
      <c r="A382" s="158" t="s">
        <v>69</v>
      </c>
      <c r="B382" s="159" t="s">
        <v>662</v>
      </c>
      <c r="C382" s="160" t="s">
        <v>663</v>
      </c>
      <c r="D382" s="161"/>
      <c r="E382" s="162"/>
      <c r="F382" s="162"/>
      <c r="G382" s="163"/>
      <c r="H382" s="164"/>
      <c r="I382" s="164"/>
      <c r="J382" s="164"/>
      <c r="K382" s="164"/>
      <c r="Q382" s="165">
        <v>1</v>
      </c>
    </row>
    <row r="383" spans="1:59" ht="12.75">
      <c r="A383" s="166">
        <v>233</v>
      </c>
      <c r="B383" s="167" t="s">
        <v>664</v>
      </c>
      <c r="C383" s="168" t="s">
        <v>665</v>
      </c>
      <c r="D383" s="169" t="s">
        <v>132</v>
      </c>
      <c r="E383" s="170">
        <v>4</v>
      </c>
      <c r="F383" s="170"/>
      <c r="G383" s="171">
        <f>E383*F383</f>
        <v>0</v>
      </c>
      <c r="H383" s="172">
        <v>0.01303</v>
      </c>
      <c r="I383" s="172">
        <f>E383*H383</f>
        <v>0.05212</v>
      </c>
      <c r="J383" s="172">
        <v>0</v>
      </c>
      <c r="K383" s="172">
        <f>E383*J383</f>
        <v>0</v>
      </c>
      <c r="Q383" s="165">
        <v>2</v>
      </c>
      <c r="AA383" s="138">
        <v>12</v>
      </c>
      <c r="AB383" s="138">
        <v>0</v>
      </c>
      <c r="AC383" s="138">
        <v>233</v>
      </c>
      <c r="BB383" s="138">
        <v>2</v>
      </c>
      <c r="BC383" s="138">
        <f>IF(BB383=1,G383,0)</f>
        <v>0</v>
      </c>
      <c r="BD383" s="138">
        <f>IF(BB383=2,G383,0)</f>
        <v>0</v>
      </c>
      <c r="BE383" s="138">
        <f>IF(BB383=3,G383,0)</f>
        <v>0</v>
      </c>
      <c r="BF383" s="138">
        <f>IF(BB383=4,G383,0)</f>
        <v>0</v>
      </c>
      <c r="BG383" s="138">
        <f>IF(BB383=5,G383,0)</f>
        <v>0</v>
      </c>
    </row>
    <row r="384" spans="1:59" ht="12.75">
      <c r="A384" s="166">
        <v>234</v>
      </c>
      <c r="B384" s="167" t="s">
        <v>666</v>
      </c>
      <c r="C384" s="168" t="s">
        <v>667</v>
      </c>
      <c r="D384" s="169" t="s">
        <v>132</v>
      </c>
      <c r="E384" s="170">
        <v>2</v>
      </c>
      <c r="F384" s="170"/>
      <c r="G384" s="171">
        <f>E384*F384</f>
        <v>0</v>
      </c>
      <c r="H384" s="172">
        <v>0.01044</v>
      </c>
      <c r="I384" s="172">
        <f>E384*H384</f>
        <v>0.02088</v>
      </c>
      <c r="J384" s="172">
        <v>0</v>
      </c>
      <c r="K384" s="172">
        <f>E384*J384</f>
        <v>0</v>
      </c>
      <c r="Q384" s="165">
        <v>2</v>
      </c>
      <c r="AA384" s="138">
        <v>12</v>
      </c>
      <c r="AB384" s="138">
        <v>0</v>
      </c>
      <c r="AC384" s="138">
        <v>234</v>
      </c>
      <c r="BB384" s="138">
        <v>2</v>
      </c>
      <c r="BC384" s="138">
        <f>IF(BB384=1,G384,0)</f>
        <v>0</v>
      </c>
      <c r="BD384" s="138">
        <f>IF(BB384=2,G384,0)</f>
        <v>0</v>
      </c>
      <c r="BE384" s="138">
        <f>IF(BB384=3,G384,0)</f>
        <v>0</v>
      </c>
      <c r="BF384" s="138">
        <f>IF(BB384=4,G384,0)</f>
        <v>0</v>
      </c>
      <c r="BG384" s="138">
        <f>IF(BB384=5,G384,0)</f>
        <v>0</v>
      </c>
    </row>
    <row r="385" spans="1:59" ht="12.75">
      <c r="A385" s="166">
        <v>235</v>
      </c>
      <c r="B385" s="167" t="s">
        <v>668</v>
      </c>
      <c r="C385" s="168" t="s">
        <v>669</v>
      </c>
      <c r="D385" s="169" t="s">
        <v>132</v>
      </c>
      <c r="E385" s="170">
        <v>1</v>
      </c>
      <c r="F385" s="170"/>
      <c r="G385" s="171">
        <f>E385*F385</f>
        <v>0</v>
      </c>
      <c r="H385" s="172">
        <v>0.01827</v>
      </c>
      <c r="I385" s="172">
        <f>E385*H385</f>
        <v>0.01827</v>
      </c>
      <c r="J385" s="172">
        <v>0</v>
      </c>
      <c r="K385" s="172">
        <f>E385*J385</f>
        <v>0</v>
      </c>
      <c r="Q385" s="165">
        <v>2</v>
      </c>
      <c r="AA385" s="138">
        <v>12</v>
      </c>
      <c r="AB385" s="138">
        <v>0</v>
      </c>
      <c r="AC385" s="138">
        <v>235</v>
      </c>
      <c r="BB385" s="138">
        <v>2</v>
      </c>
      <c r="BC385" s="138">
        <f>IF(BB385=1,G385,0)</f>
        <v>0</v>
      </c>
      <c r="BD385" s="138">
        <f>IF(BB385=2,G385,0)</f>
        <v>0</v>
      </c>
      <c r="BE385" s="138">
        <f>IF(BB385=3,G385,0)</f>
        <v>0</v>
      </c>
      <c r="BF385" s="138">
        <f>IF(BB385=4,G385,0)</f>
        <v>0</v>
      </c>
      <c r="BG385" s="138">
        <f>IF(BB385=5,G385,0)</f>
        <v>0</v>
      </c>
    </row>
    <row r="386" spans="1:59" ht="12.75">
      <c r="A386" s="166">
        <v>236</v>
      </c>
      <c r="B386" s="167" t="s">
        <v>670</v>
      </c>
      <c r="C386" s="168" t="s">
        <v>671</v>
      </c>
      <c r="D386" s="169" t="s">
        <v>132</v>
      </c>
      <c r="E386" s="170">
        <v>4</v>
      </c>
      <c r="F386" s="170"/>
      <c r="G386" s="171">
        <f>E386*F386</f>
        <v>0</v>
      </c>
      <c r="H386" s="172">
        <v>0.02349</v>
      </c>
      <c r="I386" s="172">
        <f>E386*H386</f>
        <v>0.09396</v>
      </c>
      <c r="J386" s="172">
        <v>0</v>
      </c>
      <c r="K386" s="172">
        <f>E386*J386</f>
        <v>0</v>
      </c>
      <c r="Q386" s="165">
        <v>2</v>
      </c>
      <c r="AA386" s="138">
        <v>12</v>
      </c>
      <c r="AB386" s="138">
        <v>0</v>
      </c>
      <c r="AC386" s="138">
        <v>236</v>
      </c>
      <c r="BB386" s="138">
        <v>2</v>
      </c>
      <c r="BC386" s="138">
        <f>IF(BB386=1,G386,0)</f>
        <v>0</v>
      </c>
      <c r="BD386" s="138">
        <f>IF(BB386=2,G386,0)</f>
        <v>0</v>
      </c>
      <c r="BE386" s="138">
        <f>IF(BB386=3,G386,0)</f>
        <v>0</v>
      </c>
      <c r="BF386" s="138">
        <f>IF(BB386=4,G386,0)</f>
        <v>0</v>
      </c>
      <c r="BG386" s="138">
        <f>IF(BB386=5,G386,0)</f>
        <v>0</v>
      </c>
    </row>
    <row r="387" spans="1:59" ht="12.75">
      <c r="A387" s="166">
        <v>237</v>
      </c>
      <c r="B387" s="167" t="s">
        <v>672</v>
      </c>
      <c r="C387" s="168" t="s">
        <v>673</v>
      </c>
      <c r="D387" s="169" t="s">
        <v>132</v>
      </c>
      <c r="E387" s="170">
        <v>2</v>
      </c>
      <c r="F387" s="170"/>
      <c r="G387" s="171">
        <f>E387*F387</f>
        <v>0</v>
      </c>
      <c r="H387" s="172">
        <v>0.0261</v>
      </c>
      <c r="I387" s="172">
        <f>E387*H387</f>
        <v>0.0522</v>
      </c>
      <c r="J387" s="172">
        <v>0</v>
      </c>
      <c r="K387" s="172">
        <f>E387*J387</f>
        <v>0</v>
      </c>
      <c r="Q387" s="165">
        <v>2</v>
      </c>
      <c r="AA387" s="138">
        <v>12</v>
      </c>
      <c r="AB387" s="138">
        <v>0</v>
      </c>
      <c r="AC387" s="138">
        <v>237</v>
      </c>
      <c r="BB387" s="138">
        <v>2</v>
      </c>
      <c r="BC387" s="138">
        <f>IF(BB387=1,G387,0)</f>
        <v>0</v>
      </c>
      <c r="BD387" s="138">
        <f>IF(BB387=2,G387,0)</f>
        <v>0</v>
      </c>
      <c r="BE387" s="138">
        <f>IF(BB387=3,G387,0)</f>
        <v>0</v>
      </c>
      <c r="BF387" s="138">
        <f>IF(BB387=4,G387,0)</f>
        <v>0</v>
      </c>
      <c r="BG387" s="138">
        <f>IF(BB387=5,G387,0)</f>
        <v>0</v>
      </c>
    </row>
    <row r="388" spans="1:59" ht="12.75">
      <c r="A388" s="166">
        <v>238</v>
      </c>
      <c r="B388" s="167" t="s">
        <v>674</v>
      </c>
      <c r="C388" s="168" t="s">
        <v>675</v>
      </c>
      <c r="D388" s="169" t="s">
        <v>132</v>
      </c>
      <c r="E388" s="170">
        <v>1</v>
      </c>
      <c r="F388" s="170"/>
      <c r="G388" s="171">
        <f>E388*F388</f>
        <v>0</v>
      </c>
      <c r="H388" s="172">
        <v>0.02871</v>
      </c>
      <c r="I388" s="172">
        <f>E388*H388</f>
        <v>0.02871</v>
      </c>
      <c r="J388" s="172">
        <v>0</v>
      </c>
      <c r="K388" s="172">
        <f>E388*J388</f>
        <v>0</v>
      </c>
      <c r="Q388" s="165">
        <v>2</v>
      </c>
      <c r="AA388" s="138">
        <v>12</v>
      </c>
      <c r="AB388" s="138">
        <v>0</v>
      </c>
      <c r="AC388" s="138">
        <v>238</v>
      </c>
      <c r="BB388" s="138">
        <v>2</v>
      </c>
      <c r="BC388" s="138">
        <f>IF(BB388=1,G388,0)</f>
        <v>0</v>
      </c>
      <c r="BD388" s="138">
        <f>IF(BB388=2,G388,0)</f>
        <v>0</v>
      </c>
      <c r="BE388" s="138">
        <f>IF(BB388=3,G388,0)</f>
        <v>0</v>
      </c>
      <c r="BF388" s="138">
        <f>IF(BB388=4,G388,0)</f>
        <v>0</v>
      </c>
      <c r="BG388" s="138">
        <f>IF(BB388=5,G388,0)</f>
        <v>0</v>
      </c>
    </row>
    <row r="389" spans="1:59" ht="12.75">
      <c r="A389" s="166">
        <v>239</v>
      </c>
      <c r="B389" s="167" t="s">
        <v>676</v>
      </c>
      <c r="C389" s="168" t="s">
        <v>677</v>
      </c>
      <c r="D389" s="169" t="s">
        <v>132</v>
      </c>
      <c r="E389" s="170">
        <v>15</v>
      </c>
      <c r="F389" s="170"/>
      <c r="G389" s="171">
        <f>E389*F389</f>
        <v>0</v>
      </c>
      <c r="H389" s="172">
        <v>0.3654</v>
      </c>
      <c r="I389" s="172">
        <f>E389*H389</f>
        <v>5.481</v>
      </c>
      <c r="J389" s="172">
        <v>0</v>
      </c>
      <c r="K389" s="172">
        <f>E389*J389</f>
        <v>0</v>
      </c>
      <c r="Q389" s="165">
        <v>2</v>
      </c>
      <c r="AA389" s="138">
        <v>12</v>
      </c>
      <c r="AB389" s="138">
        <v>0</v>
      </c>
      <c r="AC389" s="138">
        <v>239</v>
      </c>
      <c r="BB389" s="138">
        <v>2</v>
      </c>
      <c r="BC389" s="138">
        <f>IF(BB389=1,G389,0)</f>
        <v>0</v>
      </c>
      <c r="BD389" s="138">
        <f>IF(BB389=2,G389,0)</f>
        <v>0</v>
      </c>
      <c r="BE389" s="138">
        <f>IF(BB389=3,G389,0)</f>
        <v>0</v>
      </c>
      <c r="BF389" s="138">
        <f>IF(BB389=4,G389,0)</f>
        <v>0</v>
      </c>
      <c r="BG389" s="138">
        <f>IF(BB389=5,G389,0)</f>
        <v>0</v>
      </c>
    </row>
    <row r="390" spans="1:59" ht="12.75">
      <c r="A390" s="166">
        <v>240</v>
      </c>
      <c r="B390" s="167" t="s">
        <v>678</v>
      </c>
      <c r="C390" s="168" t="s">
        <v>679</v>
      </c>
      <c r="D390" s="169" t="s">
        <v>132</v>
      </c>
      <c r="E390" s="170">
        <v>2</v>
      </c>
      <c r="F390" s="170"/>
      <c r="G390" s="171">
        <f>E390*F390</f>
        <v>0</v>
      </c>
      <c r="H390" s="172">
        <v>0.02464</v>
      </c>
      <c r="I390" s="172">
        <f>E390*H390</f>
        <v>0.04928</v>
      </c>
      <c r="J390" s="172">
        <v>0</v>
      </c>
      <c r="K390" s="172">
        <f>E390*J390</f>
        <v>0</v>
      </c>
      <c r="Q390" s="165">
        <v>2</v>
      </c>
      <c r="AA390" s="138">
        <v>12</v>
      </c>
      <c r="AB390" s="138">
        <v>0</v>
      </c>
      <c r="AC390" s="138">
        <v>240</v>
      </c>
      <c r="BB390" s="138">
        <v>2</v>
      </c>
      <c r="BC390" s="138">
        <f>IF(BB390=1,G390,0)</f>
        <v>0</v>
      </c>
      <c r="BD390" s="138">
        <f>IF(BB390=2,G390,0)</f>
        <v>0</v>
      </c>
      <c r="BE390" s="138">
        <f>IF(BB390=3,G390,0)</f>
        <v>0</v>
      </c>
      <c r="BF390" s="138">
        <f>IF(BB390=4,G390,0)</f>
        <v>0</v>
      </c>
      <c r="BG390" s="138">
        <f>IF(BB390=5,G390,0)</f>
        <v>0</v>
      </c>
    </row>
    <row r="391" spans="1:59" ht="12.75">
      <c r="A391" s="166">
        <v>241</v>
      </c>
      <c r="B391" s="167" t="s">
        <v>680</v>
      </c>
      <c r="C391" s="168" t="s">
        <v>681</v>
      </c>
      <c r="D391" s="169" t="s">
        <v>132</v>
      </c>
      <c r="E391" s="170">
        <v>4</v>
      </c>
      <c r="F391" s="170"/>
      <c r="G391" s="171">
        <f>E391*F391</f>
        <v>0</v>
      </c>
      <c r="H391" s="172">
        <v>0.02816</v>
      </c>
      <c r="I391" s="172">
        <f>E391*H391</f>
        <v>0.11264</v>
      </c>
      <c r="J391" s="172">
        <v>0</v>
      </c>
      <c r="K391" s="172">
        <f>E391*J391</f>
        <v>0</v>
      </c>
      <c r="Q391" s="165">
        <v>2</v>
      </c>
      <c r="AA391" s="138">
        <v>12</v>
      </c>
      <c r="AB391" s="138">
        <v>0</v>
      </c>
      <c r="AC391" s="138">
        <v>241</v>
      </c>
      <c r="BB391" s="138">
        <v>2</v>
      </c>
      <c r="BC391" s="138">
        <f>IF(BB391=1,G391,0)</f>
        <v>0</v>
      </c>
      <c r="BD391" s="138">
        <f>IF(BB391=2,G391,0)</f>
        <v>0</v>
      </c>
      <c r="BE391" s="138">
        <f>IF(BB391=3,G391,0)</f>
        <v>0</v>
      </c>
      <c r="BF391" s="138">
        <f>IF(BB391=4,G391,0)</f>
        <v>0</v>
      </c>
      <c r="BG391" s="138">
        <f>IF(BB391=5,G391,0)</f>
        <v>0</v>
      </c>
    </row>
    <row r="392" spans="1:59" ht="12.75">
      <c r="A392" s="166">
        <v>242</v>
      </c>
      <c r="B392" s="167" t="s">
        <v>682</v>
      </c>
      <c r="C392" s="168" t="s">
        <v>683</v>
      </c>
      <c r="D392" s="169" t="s">
        <v>132</v>
      </c>
      <c r="E392" s="170">
        <v>2</v>
      </c>
      <c r="F392" s="170"/>
      <c r="G392" s="171">
        <f>E392*F392</f>
        <v>0</v>
      </c>
      <c r="H392" s="172">
        <v>0.04224</v>
      </c>
      <c r="I392" s="172">
        <f>E392*H392</f>
        <v>0.08448</v>
      </c>
      <c r="J392" s="172">
        <v>0</v>
      </c>
      <c r="K392" s="172">
        <f>E392*J392</f>
        <v>0</v>
      </c>
      <c r="Q392" s="165">
        <v>2</v>
      </c>
      <c r="AA392" s="138">
        <v>12</v>
      </c>
      <c r="AB392" s="138">
        <v>0</v>
      </c>
      <c r="AC392" s="138">
        <v>242</v>
      </c>
      <c r="BB392" s="138">
        <v>2</v>
      </c>
      <c r="BC392" s="138">
        <f>IF(BB392=1,G392,0)</f>
        <v>0</v>
      </c>
      <c r="BD392" s="138">
        <f>IF(BB392=2,G392,0)</f>
        <v>0</v>
      </c>
      <c r="BE392" s="138">
        <f>IF(BB392=3,G392,0)</f>
        <v>0</v>
      </c>
      <c r="BF392" s="138">
        <f>IF(BB392=4,G392,0)</f>
        <v>0</v>
      </c>
      <c r="BG392" s="138">
        <f>IF(BB392=5,G392,0)</f>
        <v>0</v>
      </c>
    </row>
    <row r="393" spans="1:59" ht="12.75">
      <c r="A393" s="166">
        <v>243</v>
      </c>
      <c r="B393" s="167" t="s">
        <v>684</v>
      </c>
      <c r="C393" s="168" t="s">
        <v>685</v>
      </c>
      <c r="D393" s="169" t="s">
        <v>132</v>
      </c>
      <c r="E393" s="170">
        <v>2</v>
      </c>
      <c r="F393" s="170"/>
      <c r="G393" s="171">
        <f>E393*F393</f>
        <v>0</v>
      </c>
      <c r="H393" s="172">
        <v>0.05632</v>
      </c>
      <c r="I393" s="172">
        <f>E393*H393</f>
        <v>0.11264</v>
      </c>
      <c r="J393" s="172">
        <v>0</v>
      </c>
      <c r="K393" s="172">
        <f>E393*J393</f>
        <v>0</v>
      </c>
      <c r="Q393" s="165">
        <v>2</v>
      </c>
      <c r="AA393" s="138">
        <v>12</v>
      </c>
      <c r="AB393" s="138">
        <v>0</v>
      </c>
      <c r="AC393" s="138">
        <v>243</v>
      </c>
      <c r="BB393" s="138">
        <v>2</v>
      </c>
      <c r="BC393" s="138">
        <f>IF(BB393=1,G393,0)</f>
        <v>0</v>
      </c>
      <c r="BD393" s="138">
        <f>IF(BB393=2,G393,0)</f>
        <v>0</v>
      </c>
      <c r="BE393" s="138">
        <f>IF(BB393=3,G393,0)</f>
        <v>0</v>
      </c>
      <c r="BF393" s="138">
        <f>IF(BB393=4,G393,0)</f>
        <v>0</v>
      </c>
      <c r="BG393" s="138">
        <f>IF(BB393=5,G393,0)</f>
        <v>0</v>
      </c>
    </row>
    <row r="394" spans="1:59" ht="12.75">
      <c r="A394" s="166">
        <v>244</v>
      </c>
      <c r="B394" s="167" t="s">
        <v>686</v>
      </c>
      <c r="C394" s="168" t="s">
        <v>679</v>
      </c>
      <c r="D394" s="169" t="s">
        <v>132</v>
      </c>
      <c r="E394" s="170">
        <v>4</v>
      </c>
      <c r="F394" s="170"/>
      <c r="G394" s="171">
        <f>E394*F394</f>
        <v>0</v>
      </c>
      <c r="H394" s="172">
        <v>0.02849</v>
      </c>
      <c r="I394" s="172">
        <f>E394*H394</f>
        <v>0.11396</v>
      </c>
      <c r="J394" s="172">
        <v>0</v>
      </c>
      <c r="K394" s="172">
        <f>E394*J394</f>
        <v>0</v>
      </c>
      <c r="Q394" s="165">
        <v>2</v>
      </c>
      <c r="AA394" s="138">
        <v>12</v>
      </c>
      <c r="AB394" s="138">
        <v>0</v>
      </c>
      <c r="AC394" s="138">
        <v>244</v>
      </c>
      <c r="BB394" s="138">
        <v>2</v>
      </c>
      <c r="BC394" s="138">
        <f>IF(BB394=1,G394,0)</f>
        <v>0</v>
      </c>
      <c r="BD394" s="138">
        <f>IF(BB394=2,G394,0)</f>
        <v>0</v>
      </c>
      <c r="BE394" s="138">
        <f>IF(BB394=3,G394,0)</f>
        <v>0</v>
      </c>
      <c r="BF394" s="138">
        <f>IF(BB394=4,G394,0)</f>
        <v>0</v>
      </c>
      <c r="BG394" s="138">
        <f>IF(BB394=5,G394,0)</f>
        <v>0</v>
      </c>
    </row>
    <row r="395" spans="1:59" ht="12.75">
      <c r="A395" s="166">
        <v>245</v>
      </c>
      <c r="B395" s="167" t="s">
        <v>687</v>
      </c>
      <c r="C395" s="168" t="s">
        <v>688</v>
      </c>
      <c r="D395" s="169" t="s">
        <v>132</v>
      </c>
      <c r="E395" s="170">
        <v>2</v>
      </c>
      <c r="F395" s="170"/>
      <c r="G395" s="171">
        <f>E395*F395</f>
        <v>0</v>
      </c>
      <c r="H395" s="172">
        <v>0.07326</v>
      </c>
      <c r="I395" s="172">
        <f>E395*H395</f>
        <v>0.14652</v>
      </c>
      <c r="J395" s="172">
        <v>0</v>
      </c>
      <c r="K395" s="172">
        <f>E395*J395</f>
        <v>0</v>
      </c>
      <c r="Q395" s="165">
        <v>2</v>
      </c>
      <c r="AA395" s="138">
        <v>12</v>
      </c>
      <c r="AB395" s="138">
        <v>0</v>
      </c>
      <c r="AC395" s="138">
        <v>245</v>
      </c>
      <c r="BB395" s="138">
        <v>2</v>
      </c>
      <c r="BC395" s="138">
        <f>IF(BB395=1,G395,0)</f>
        <v>0</v>
      </c>
      <c r="BD395" s="138">
        <f>IF(BB395=2,G395,0)</f>
        <v>0</v>
      </c>
      <c r="BE395" s="138">
        <f>IF(BB395=3,G395,0)</f>
        <v>0</v>
      </c>
      <c r="BF395" s="138">
        <f>IF(BB395=4,G395,0)</f>
        <v>0</v>
      </c>
      <c r="BG395" s="138">
        <f>IF(BB395=5,G395,0)</f>
        <v>0</v>
      </c>
    </row>
    <row r="396" spans="1:59" ht="12.75">
      <c r="A396" s="166">
        <v>246</v>
      </c>
      <c r="B396" s="167" t="s">
        <v>689</v>
      </c>
      <c r="C396" s="168" t="s">
        <v>690</v>
      </c>
      <c r="D396" s="169" t="s">
        <v>132</v>
      </c>
      <c r="E396" s="170">
        <v>45</v>
      </c>
      <c r="F396" s="170"/>
      <c r="G396" s="171">
        <f>E396*F396</f>
        <v>0</v>
      </c>
      <c r="H396" s="172">
        <v>0</v>
      </c>
      <c r="I396" s="172">
        <f>E396*H396</f>
        <v>0</v>
      </c>
      <c r="J396" s="172">
        <v>0</v>
      </c>
      <c r="K396" s="172">
        <f>E396*J396</f>
        <v>0</v>
      </c>
      <c r="Q396" s="165">
        <v>2</v>
      </c>
      <c r="AA396" s="138">
        <v>12</v>
      </c>
      <c r="AB396" s="138">
        <v>0</v>
      </c>
      <c r="AC396" s="138">
        <v>246</v>
      </c>
      <c r="BB396" s="138">
        <v>2</v>
      </c>
      <c r="BC396" s="138">
        <f>IF(BB396=1,G396,0)</f>
        <v>0</v>
      </c>
      <c r="BD396" s="138">
        <f>IF(BB396=2,G396,0)</f>
        <v>0</v>
      </c>
      <c r="BE396" s="138">
        <f>IF(BB396=3,G396,0)</f>
        <v>0</v>
      </c>
      <c r="BF396" s="138">
        <f>IF(BB396=4,G396,0)</f>
        <v>0</v>
      </c>
      <c r="BG396" s="138">
        <f>IF(BB396=5,G396,0)</f>
        <v>0</v>
      </c>
    </row>
    <row r="397" spans="1:59" ht="12.75">
      <c r="A397" s="166">
        <v>247</v>
      </c>
      <c r="B397" s="167" t="s">
        <v>691</v>
      </c>
      <c r="C397" s="168" t="s">
        <v>692</v>
      </c>
      <c r="D397" s="169" t="s">
        <v>132</v>
      </c>
      <c r="E397" s="170">
        <v>29</v>
      </c>
      <c r="F397" s="170"/>
      <c r="G397" s="171">
        <f>E397*F397</f>
        <v>0</v>
      </c>
      <c r="H397" s="172">
        <v>0</v>
      </c>
      <c r="I397" s="172">
        <f>E397*H397</f>
        <v>0</v>
      </c>
      <c r="J397" s="172">
        <v>0</v>
      </c>
      <c r="K397" s="172">
        <f>E397*J397</f>
        <v>0</v>
      </c>
      <c r="Q397" s="165">
        <v>2</v>
      </c>
      <c r="AA397" s="138">
        <v>12</v>
      </c>
      <c r="AB397" s="138">
        <v>0</v>
      </c>
      <c r="AC397" s="138">
        <v>247</v>
      </c>
      <c r="BB397" s="138">
        <v>2</v>
      </c>
      <c r="BC397" s="138">
        <f>IF(BB397=1,G397,0)</f>
        <v>0</v>
      </c>
      <c r="BD397" s="138">
        <f>IF(BB397=2,G397,0)</f>
        <v>0</v>
      </c>
      <c r="BE397" s="138">
        <f>IF(BB397=3,G397,0)</f>
        <v>0</v>
      </c>
      <c r="BF397" s="138">
        <f>IF(BB397=4,G397,0)</f>
        <v>0</v>
      </c>
      <c r="BG397" s="138">
        <f>IF(BB397=5,G397,0)</f>
        <v>0</v>
      </c>
    </row>
    <row r="398" spans="1:59" ht="12.75">
      <c r="A398" s="166">
        <v>248</v>
      </c>
      <c r="B398" s="167" t="s">
        <v>693</v>
      </c>
      <c r="C398" s="168" t="s">
        <v>694</v>
      </c>
      <c r="D398" s="169" t="s">
        <v>132</v>
      </c>
      <c r="E398" s="170">
        <v>12</v>
      </c>
      <c r="F398" s="170"/>
      <c r="G398" s="171">
        <f>E398*F398</f>
        <v>0</v>
      </c>
      <c r="H398" s="172">
        <v>0</v>
      </c>
      <c r="I398" s="172">
        <f>E398*H398</f>
        <v>0</v>
      </c>
      <c r="J398" s="172">
        <v>0</v>
      </c>
      <c r="K398" s="172">
        <f>E398*J398</f>
        <v>0</v>
      </c>
      <c r="Q398" s="165">
        <v>2</v>
      </c>
      <c r="AA398" s="138">
        <v>12</v>
      </c>
      <c r="AB398" s="138">
        <v>0</v>
      </c>
      <c r="AC398" s="138">
        <v>248</v>
      </c>
      <c r="BB398" s="138">
        <v>2</v>
      </c>
      <c r="BC398" s="138">
        <f>IF(BB398=1,G398,0)</f>
        <v>0</v>
      </c>
      <c r="BD398" s="138">
        <f>IF(BB398=2,G398,0)</f>
        <v>0</v>
      </c>
      <c r="BE398" s="138">
        <f>IF(BB398=3,G398,0)</f>
        <v>0</v>
      </c>
      <c r="BF398" s="138">
        <f>IF(BB398=4,G398,0)</f>
        <v>0</v>
      </c>
      <c r="BG398" s="138">
        <f>IF(BB398=5,G398,0)</f>
        <v>0</v>
      </c>
    </row>
    <row r="399" spans="1:59" ht="12.75">
      <c r="A399" s="166">
        <v>249</v>
      </c>
      <c r="B399" s="167" t="s">
        <v>695</v>
      </c>
      <c r="C399" s="168" t="s">
        <v>696</v>
      </c>
      <c r="D399" s="169" t="s">
        <v>132</v>
      </c>
      <c r="E399" s="170">
        <v>2</v>
      </c>
      <c r="F399" s="170"/>
      <c r="G399" s="171">
        <f>E399*F399</f>
        <v>0</v>
      </c>
      <c r="H399" s="172">
        <v>0</v>
      </c>
      <c r="I399" s="172">
        <f>E399*H399</f>
        <v>0</v>
      </c>
      <c r="J399" s="172">
        <v>0</v>
      </c>
      <c r="K399" s="172">
        <f>E399*J399</f>
        <v>0</v>
      </c>
      <c r="Q399" s="165">
        <v>2</v>
      </c>
      <c r="AA399" s="138">
        <v>12</v>
      </c>
      <c r="AB399" s="138">
        <v>0</v>
      </c>
      <c r="AC399" s="138">
        <v>249</v>
      </c>
      <c r="BB399" s="138">
        <v>2</v>
      </c>
      <c r="BC399" s="138">
        <f>IF(BB399=1,G399,0)</f>
        <v>0</v>
      </c>
      <c r="BD399" s="138">
        <f>IF(BB399=2,G399,0)</f>
        <v>0</v>
      </c>
      <c r="BE399" s="138">
        <f>IF(BB399=3,G399,0)</f>
        <v>0</v>
      </c>
      <c r="BF399" s="138">
        <f>IF(BB399=4,G399,0)</f>
        <v>0</v>
      </c>
      <c r="BG399" s="138">
        <f>IF(BB399=5,G399,0)</f>
        <v>0</v>
      </c>
    </row>
    <row r="400" spans="1:59" ht="12.75">
      <c r="A400" s="166">
        <v>250</v>
      </c>
      <c r="B400" s="167" t="s">
        <v>697</v>
      </c>
      <c r="C400" s="168" t="s">
        <v>698</v>
      </c>
      <c r="D400" s="169" t="s">
        <v>132</v>
      </c>
      <c r="E400" s="170">
        <v>4</v>
      </c>
      <c r="F400" s="170"/>
      <c r="G400" s="171">
        <f>E400*F400</f>
        <v>0</v>
      </c>
      <c r="H400" s="172">
        <v>0</v>
      </c>
      <c r="I400" s="172">
        <f>E400*H400</f>
        <v>0</v>
      </c>
      <c r="J400" s="172">
        <v>0</v>
      </c>
      <c r="K400" s="172">
        <f>E400*J400</f>
        <v>0</v>
      </c>
      <c r="Q400" s="165">
        <v>2</v>
      </c>
      <c r="AA400" s="138">
        <v>12</v>
      </c>
      <c r="AB400" s="138">
        <v>0</v>
      </c>
      <c r="AC400" s="138">
        <v>250</v>
      </c>
      <c r="BB400" s="138">
        <v>2</v>
      </c>
      <c r="BC400" s="138">
        <f>IF(BB400=1,G400,0)</f>
        <v>0</v>
      </c>
      <c r="BD400" s="138">
        <f>IF(BB400=2,G400,0)</f>
        <v>0</v>
      </c>
      <c r="BE400" s="138">
        <f>IF(BB400=3,G400,0)</f>
        <v>0</v>
      </c>
      <c r="BF400" s="138">
        <f>IF(BB400=4,G400,0)</f>
        <v>0</v>
      </c>
      <c r="BG400" s="138">
        <f>IF(BB400=5,G400,0)</f>
        <v>0</v>
      </c>
    </row>
    <row r="401" spans="1:59" ht="12.75">
      <c r="A401" s="166">
        <v>251</v>
      </c>
      <c r="B401" s="167" t="s">
        <v>699</v>
      </c>
      <c r="C401" s="168" t="s">
        <v>700</v>
      </c>
      <c r="D401" s="169" t="s">
        <v>292</v>
      </c>
      <c r="E401" s="170">
        <v>6.3666</v>
      </c>
      <c r="F401" s="170"/>
      <c r="G401" s="171">
        <f>E401*F401</f>
        <v>0</v>
      </c>
      <c r="H401" s="172">
        <v>0</v>
      </c>
      <c r="I401" s="172">
        <f>E401*H401</f>
        <v>0</v>
      </c>
      <c r="J401" s="172">
        <v>0</v>
      </c>
      <c r="K401" s="172">
        <f>E401*J401</f>
        <v>0</v>
      </c>
      <c r="Q401" s="165">
        <v>2</v>
      </c>
      <c r="AA401" s="138">
        <v>12</v>
      </c>
      <c r="AB401" s="138">
        <v>0</v>
      </c>
      <c r="AC401" s="138">
        <v>251</v>
      </c>
      <c r="BB401" s="138">
        <v>2</v>
      </c>
      <c r="BC401" s="138">
        <f>IF(BB401=1,G401,0)</f>
        <v>0</v>
      </c>
      <c r="BD401" s="138">
        <f>IF(BB401=2,G401,0)</f>
        <v>0</v>
      </c>
      <c r="BE401" s="138">
        <f>IF(BB401=3,G401,0)</f>
        <v>0</v>
      </c>
      <c r="BF401" s="138">
        <f>IF(BB401=4,G401,0)</f>
        <v>0</v>
      </c>
      <c r="BG401" s="138">
        <f>IF(BB401=5,G401,0)</f>
        <v>0</v>
      </c>
    </row>
    <row r="402" spans="1:59" ht="12.75">
      <c r="A402" s="182"/>
      <c r="B402" s="183" t="s">
        <v>72</v>
      </c>
      <c r="C402" s="184" t="str">
        <f>CONCATENATE(B382," ",C382)</f>
        <v>735 Otopná tělesa</v>
      </c>
      <c r="D402" s="182"/>
      <c r="E402" s="185"/>
      <c r="F402" s="185"/>
      <c r="G402" s="186">
        <f>SUM(G382:G401)</f>
        <v>0</v>
      </c>
      <c r="H402" s="187"/>
      <c r="I402" s="188">
        <f>SUM(I382:I401)</f>
        <v>6.3666599999999995</v>
      </c>
      <c r="J402" s="187"/>
      <c r="K402" s="188">
        <f>SUM(K382:K401)</f>
        <v>0</v>
      </c>
      <c r="Q402" s="165">
        <v>4</v>
      </c>
      <c r="BC402" s="189">
        <f>SUM(BC382:BC401)</f>
        <v>0</v>
      </c>
      <c r="BD402" s="189">
        <f>SUM(BD382:BD401)</f>
        <v>0</v>
      </c>
      <c r="BE402" s="189">
        <f>SUM(BE382:BE401)</f>
        <v>0</v>
      </c>
      <c r="BF402" s="189">
        <f>SUM(BF382:BF401)</f>
        <v>0</v>
      </c>
      <c r="BG402" s="189">
        <f>SUM(BG382:BG401)</f>
        <v>0</v>
      </c>
    </row>
    <row r="403" spans="1:17" ht="12.75">
      <c r="A403" s="158" t="s">
        <v>69</v>
      </c>
      <c r="B403" s="159" t="s">
        <v>701</v>
      </c>
      <c r="C403" s="160" t="s">
        <v>702</v>
      </c>
      <c r="D403" s="161"/>
      <c r="E403" s="162"/>
      <c r="F403" s="162"/>
      <c r="G403" s="163"/>
      <c r="H403" s="164"/>
      <c r="I403" s="164"/>
      <c r="J403" s="164"/>
      <c r="K403" s="164"/>
      <c r="Q403" s="165">
        <v>1</v>
      </c>
    </row>
    <row r="404" spans="1:59" ht="12.75">
      <c r="A404" s="166">
        <v>252</v>
      </c>
      <c r="B404" s="167" t="s">
        <v>703</v>
      </c>
      <c r="C404" s="168" t="s">
        <v>704</v>
      </c>
      <c r="D404" s="169" t="s">
        <v>132</v>
      </c>
      <c r="E404" s="170">
        <v>16</v>
      </c>
      <c r="F404" s="170"/>
      <c r="G404" s="171">
        <f>E404*F404</f>
        <v>0</v>
      </c>
      <c r="H404" s="172">
        <v>0</v>
      </c>
      <c r="I404" s="172">
        <f>E404*H404</f>
        <v>0</v>
      </c>
      <c r="J404" s="172">
        <v>-0.005</v>
      </c>
      <c r="K404" s="172">
        <f>E404*J404</f>
        <v>-0.08</v>
      </c>
      <c r="Q404" s="165">
        <v>2</v>
      </c>
      <c r="AA404" s="138">
        <v>12</v>
      </c>
      <c r="AB404" s="138">
        <v>0</v>
      </c>
      <c r="AC404" s="138">
        <v>252</v>
      </c>
      <c r="BB404" s="138">
        <v>2</v>
      </c>
      <c r="BC404" s="138">
        <f>IF(BB404=1,G404,0)</f>
        <v>0</v>
      </c>
      <c r="BD404" s="138">
        <f>IF(BB404=2,G404,0)</f>
        <v>0</v>
      </c>
      <c r="BE404" s="138">
        <f>IF(BB404=3,G404,0)</f>
        <v>0</v>
      </c>
      <c r="BF404" s="138">
        <f>IF(BB404=4,G404,0)</f>
        <v>0</v>
      </c>
      <c r="BG404" s="138">
        <f>IF(BB404=5,G404,0)</f>
        <v>0</v>
      </c>
    </row>
    <row r="405" spans="1:59" ht="12.75">
      <c r="A405" s="166">
        <v>253</v>
      </c>
      <c r="B405" s="167" t="s">
        <v>705</v>
      </c>
      <c r="C405" s="168" t="s">
        <v>706</v>
      </c>
      <c r="D405" s="169" t="s">
        <v>147</v>
      </c>
      <c r="E405" s="170">
        <v>1702</v>
      </c>
      <c r="F405" s="170"/>
      <c r="G405" s="171">
        <f>E405*F405</f>
        <v>0</v>
      </c>
      <c r="H405" s="172">
        <v>0</v>
      </c>
      <c r="I405" s="172">
        <f>E405*H405</f>
        <v>0</v>
      </c>
      <c r="J405" s="172">
        <v>-0.014</v>
      </c>
      <c r="K405" s="172">
        <f>E405*J405</f>
        <v>-23.828</v>
      </c>
      <c r="Q405" s="165">
        <v>2</v>
      </c>
      <c r="AA405" s="138">
        <v>12</v>
      </c>
      <c r="AB405" s="138">
        <v>0</v>
      </c>
      <c r="AC405" s="138">
        <v>253</v>
      </c>
      <c r="BB405" s="138">
        <v>2</v>
      </c>
      <c r="BC405" s="138">
        <f>IF(BB405=1,G405,0)</f>
        <v>0</v>
      </c>
      <c r="BD405" s="138">
        <f>IF(BB405=2,G405,0)</f>
        <v>0</v>
      </c>
      <c r="BE405" s="138">
        <f>IF(BB405=3,G405,0)</f>
        <v>0</v>
      </c>
      <c r="BF405" s="138">
        <f>IF(BB405=4,G405,0)</f>
        <v>0</v>
      </c>
      <c r="BG405" s="138">
        <f>IF(BB405=5,G405,0)</f>
        <v>0</v>
      </c>
    </row>
    <row r="406" spans="1:17" ht="12.75">
      <c r="A406" s="173"/>
      <c r="B406" s="174"/>
      <c r="C406" s="175" t="s">
        <v>707</v>
      </c>
      <c r="D406" s="176"/>
      <c r="E406" s="177">
        <v>1702</v>
      </c>
      <c r="F406" s="178"/>
      <c r="G406" s="179"/>
      <c r="H406" s="180"/>
      <c r="I406" s="180"/>
      <c r="J406" s="180"/>
      <c r="K406" s="180"/>
      <c r="M406" s="138" t="s">
        <v>707</v>
      </c>
      <c r="O406" s="181"/>
      <c r="Q406" s="165"/>
    </row>
    <row r="407" spans="1:59" ht="12.75">
      <c r="A407" s="166">
        <v>254</v>
      </c>
      <c r="B407" s="167" t="s">
        <v>708</v>
      </c>
      <c r="C407" s="168" t="s">
        <v>709</v>
      </c>
      <c r="D407" s="169" t="s">
        <v>103</v>
      </c>
      <c r="E407" s="170">
        <v>588.12</v>
      </c>
      <c r="F407" s="170"/>
      <c r="G407" s="171">
        <f>E407*F407</f>
        <v>0</v>
      </c>
      <c r="H407" s="172">
        <v>0</v>
      </c>
      <c r="I407" s="172">
        <f>E407*H407</f>
        <v>0</v>
      </c>
      <c r="J407" s="172">
        <v>-0.005</v>
      </c>
      <c r="K407" s="172">
        <f>E407*J407</f>
        <v>-2.9406</v>
      </c>
      <c r="Q407" s="165">
        <v>2</v>
      </c>
      <c r="AA407" s="138">
        <v>12</v>
      </c>
      <c r="AB407" s="138">
        <v>0</v>
      </c>
      <c r="AC407" s="138">
        <v>254</v>
      </c>
      <c r="BB407" s="138">
        <v>2</v>
      </c>
      <c r="BC407" s="138">
        <f>IF(BB407=1,G407,0)</f>
        <v>0</v>
      </c>
      <c r="BD407" s="138">
        <f>IF(BB407=2,G407,0)</f>
        <v>0</v>
      </c>
      <c r="BE407" s="138">
        <f>IF(BB407=3,G407,0)</f>
        <v>0</v>
      </c>
      <c r="BF407" s="138">
        <f>IF(BB407=4,G407,0)</f>
        <v>0</v>
      </c>
      <c r="BG407" s="138">
        <f>IF(BB407=5,G407,0)</f>
        <v>0</v>
      </c>
    </row>
    <row r="408" spans="1:17" ht="12.75">
      <c r="A408" s="173"/>
      <c r="B408" s="174"/>
      <c r="C408" s="175" t="s">
        <v>710</v>
      </c>
      <c r="D408" s="176"/>
      <c r="E408" s="177">
        <v>588.12</v>
      </c>
      <c r="F408" s="178"/>
      <c r="G408" s="179"/>
      <c r="H408" s="180"/>
      <c r="I408" s="180"/>
      <c r="J408" s="180"/>
      <c r="K408" s="180"/>
      <c r="M408" s="138" t="s">
        <v>710</v>
      </c>
      <c r="O408" s="181"/>
      <c r="Q408" s="165"/>
    </row>
    <row r="409" spans="1:17" ht="12.75">
      <c r="A409" s="173"/>
      <c r="B409" s="174"/>
      <c r="C409" s="175"/>
      <c r="D409" s="176"/>
      <c r="E409" s="177">
        <v>0</v>
      </c>
      <c r="F409" s="178"/>
      <c r="G409" s="179"/>
      <c r="H409" s="180"/>
      <c r="I409" s="180"/>
      <c r="J409" s="180"/>
      <c r="K409" s="180"/>
      <c r="O409" s="181"/>
      <c r="Q409" s="165"/>
    </row>
    <row r="410" spans="1:59" ht="25.5">
      <c r="A410" s="166">
        <v>255</v>
      </c>
      <c r="B410" s="167" t="s">
        <v>711</v>
      </c>
      <c r="C410" s="168" t="s">
        <v>712</v>
      </c>
      <c r="D410" s="169" t="s">
        <v>77</v>
      </c>
      <c r="E410" s="170">
        <v>2.496</v>
      </c>
      <c r="F410" s="170"/>
      <c r="G410" s="171">
        <f>E410*F410</f>
        <v>0</v>
      </c>
      <c r="H410" s="172">
        <v>0.02357</v>
      </c>
      <c r="I410" s="172">
        <f>E410*H410</f>
        <v>0.05883072</v>
      </c>
      <c r="J410" s="172">
        <v>0</v>
      </c>
      <c r="K410" s="172">
        <f>E410*J410</f>
        <v>0</v>
      </c>
      <c r="Q410" s="165">
        <v>2</v>
      </c>
      <c r="AA410" s="138">
        <v>12</v>
      </c>
      <c r="AB410" s="138">
        <v>0</v>
      </c>
      <c r="AC410" s="138">
        <v>255</v>
      </c>
      <c r="BB410" s="138">
        <v>2</v>
      </c>
      <c r="BC410" s="138">
        <f>IF(BB410=1,G410,0)</f>
        <v>0</v>
      </c>
      <c r="BD410" s="138">
        <f>IF(BB410=2,G410,0)</f>
        <v>0</v>
      </c>
      <c r="BE410" s="138">
        <f>IF(BB410=3,G410,0)</f>
        <v>0</v>
      </c>
      <c r="BF410" s="138">
        <f>IF(BB410=4,G410,0)</f>
        <v>0</v>
      </c>
      <c r="BG410" s="138">
        <f>IF(BB410=5,G410,0)</f>
        <v>0</v>
      </c>
    </row>
    <row r="411" spans="1:17" ht="12.75">
      <c r="A411" s="173"/>
      <c r="B411" s="174"/>
      <c r="C411" s="175" t="s">
        <v>713</v>
      </c>
      <c r="D411" s="176"/>
      <c r="E411" s="177">
        <v>2.496</v>
      </c>
      <c r="F411" s="178"/>
      <c r="G411" s="179"/>
      <c r="H411" s="180"/>
      <c r="I411" s="180"/>
      <c r="J411" s="180"/>
      <c r="K411" s="180"/>
      <c r="M411" s="138" t="s">
        <v>713</v>
      </c>
      <c r="O411" s="181"/>
      <c r="Q411" s="165"/>
    </row>
    <row r="412" spans="1:59" ht="12.75">
      <c r="A412" s="166">
        <v>256</v>
      </c>
      <c r="B412" s="167" t="s">
        <v>714</v>
      </c>
      <c r="C412" s="168" t="s">
        <v>715</v>
      </c>
      <c r="D412" s="169" t="s">
        <v>103</v>
      </c>
      <c r="E412" s="170">
        <v>42.27</v>
      </c>
      <c r="F412" s="170"/>
      <c r="G412" s="171">
        <f>E412*F412</f>
        <v>0</v>
      </c>
      <c r="H412" s="172">
        <v>0</v>
      </c>
      <c r="I412" s="172">
        <f>E412*H412</f>
        <v>0</v>
      </c>
      <c r="J412" s="172">
        <v>0</v>
      </c>
      <c r="K412" s="172">
        <f>E412*J412</f>
        <v>0</v>
      </c>
      <c r="Q412" s="165">
        <v>2</v>
      </c>
      <c r="AA412" s="138">
        <v>12</v>
      </c>
      <c r="AB412" s="138">
        <v>0</v>
      </c>
      <c r="AC412" s="138">
        <v>256</v>
      </c>
      <c r="BB412" s="138">
        <v>2</v>
      </c>
      <c r="BC412" s="138">
        <f>IF(BB412=1,G412,0)</f>
        <v>0</v>
      </c>
      <c r="BD412" s="138">
        <f>IF(BB412=2,G412,0)</f>
        <v>0</v>
      </c>
      <c r="BE412" s="138">
        <f>IF(BB412=3,G412,0)</f>
        <v>0</v>
      </c>
      <c r="BF412" s="138">
        <f>IF(BB412=4,G412,0)</f>
        <v>0</v>
      </c>
      <c r="BG412" s="138">
        <f>IF(BB412=5,G412,0)</f>
        <v>0</v>
      </c>
    </row>
    <row r="413" spans="1:17" ht="12.75">
      <c r="A413" s="173"/>
      <c r="B413" s="174"/>
      <c r="C413" s="175" t="s">
        <v>716</v>
      </c>
      <c r="D413" s="176"/>
      <c r="E413" s="177">
        <v>42.27</v>
      </c>
      <c r="F413" s="178"/>
      <c r="G413" s="179"/>
      <c r="H413" s="180"/>
      <c r="I413" s="180"/>
      <c r="J413" s="180"/>
      <c r="K413" s="180"/>
      <c r="M413" s="138" t="s">
        <v>716</v>
      </c>
      <c r="O413" s="181"/>
      <c r="Q413" s="165"/>
    </row>
    <row r="414" spans="1:59" ht="12.75">
      <c r="A414" s="166">
        <v>257</v>
      </c>
      <c r="B414" s="167" t="s">
        <v>717</v>
      </c>
      <c r="C414" s="168" t="s">
        <v>718</v>
      </c>
      <c r="D414" s="169" t="s">
        <v>103</v>
      </c>
      <c r="E414" s="170">
        <v>42.27</v>
      </c>
      <c r="F414" s="170"/>
      <c r="G414" s="171">
        <f>E414*F414</f>
        <v>0</v>
      </c>
      <c r="H414" s="172">
        <v>0.00016</v>
      </c>
      <c r="I414" s="172">
        <f>E414*H414</f>
        <v>0.006763200000000001</v>
      </c>
      <c r="J414" s="172">
        <v>0</v>
      </c>
      <c r="K414" s="172">
        <f>E414*J414</f>
        <v>0</v>
      </c>
      <c r="Q414" s="165">
        <v>2</v>
      </c>
      <c r="AA414" s="138">
        <v>12</v>
      </c>
      <c r="AB414" s="138">
        <v>0</v>
      </c>
      <c r="AC414" s="138">
        <v>257</v>
      </c>
      <c r="BB414" s="138">
        <v>2</v>
      </c>
      <c r="BC414" s="138">
        <f>IF(BB414=1,G414,0)</f>
        <v>0</v>
      </c>
      <c r="BD414" s="138">
        <f>IF(BB414=2,G414,0)</f>
        <v>0</v>
      </c>
      <c r="BE414" s="138">
        <f>IF(BB414=3,G414,0)</f>
        <v>0</v>
      </c>
      <c r="BF414" s="138">
        <f>IF(BB414=4,G414,0)</f>
        <v>0</v>
      </c>
      <c r="BG414" s="138">
        <f>IF(BB414=5,G414,0)</f>
        <v>0</v>
      </c>
    </row>
    <row r="415" spans="1:17" ht="12.75">
      <c r="A415" s="173"/>
      <c r="B415" s="174"/>
      <c r="C415" s="175" t="s">
        <v>716</v>
      </c>
      <c r="D415" s="176"/>
      <c r="E415" s="177">
        <v>42.27</v>
      </c>
      <c r="F415" s="178"/>
      <c r="G415" s="179"/>
      <c r="H415" s="180"/>
      <c r="I415" s="180"/>
      <c r="J415" s="180"/>
      <c r="K415" s="180"/>
      <c r="M415" s="138" t="s">
        <v>716</v>
      </c>
      <c r="O415" s="181"/>
      <c r="Q415" s="165"/>
    </row>
    <row r="416" spans="1:59" ht="12.75">
      <c r="A416" s="166">
        <v>258</v>
      </c>
      <c r="B416" s="167" t="s">
        <v>719</v>
      </c>
      <c r="C416" s="168" t="s">
        <v>720</v>
      </c>
      <c r="D416" s="169" t="s">
        <v>77</v>
      </c>
      <c r="E416" s="170">
        <v>2.3249</v>
      </c>
      <c r="F416" s="170"/>
      <c r="G416" s="171">
        <f>E416*F416</f>
        <v>0</v>
      </c>
      <c r="H416" s="172">
        <v>0.55</v>
      </c>
      <c r="I416" s="172">
        <f>E416*H416</f>
        <v>1.2786950000000001</v>
      </c>
      <c r="J416" s="172">
        <v>0</v>
      </c>
      <c r="K416" s="172">
        <f>E416*J416</f>
        <v>0</v>
      </c>
      <c r="Q416" s="165">
        <v>2</v>
      </c>
      <c r="AA416" s="138">
        <v>12</v>
      </c>
      <c r="AB416" s="138">
        <v>1</v>
      </c>
      <c r="AC416" s="138">
        <v>258</v>
      </c>
      <c r="BB416" s="138">
        <v>2</v>
      </c>
      <c r="BC416" s="138">
        <f>IF(BB416=1,G416,0)</f>
        <v>0</v>
      </c>
      <c r="BD416" s="138">
        <f>IF(BB416=2,G416,0)</f>
        <v>0</v>
      </c>
      <c r="BE416" s="138">
        <f>IF(BB416=3,G416,0)</f>
        <v>0</v>
      </c>
      <c r="BF416" s="138">
        <f>IF(BB416=4,G416,0)</f>
        <v>0</v>
      </c>
      <c r="BG416" s="138">
        <f>IF(BB416=5,G416,0)</f>
        <v>0</v>
      </c>
    </row>
    <row r="417" spans="1:17" ht="12.75">
      <c r="A417" s="173"/>
      <c r="B417" s="174"/>
      <c r="C417" s="175" t="s">
        <v>721</v>
      </c>
      <c r="D417" s="176"/>
      <c r="E417" s="177">
        <v>2.3249</v>
      </c>
      <c r="F417" s="178"/>
      <c r="G417" s="179"/>
      <c r="H417" s="180"/>
      <c r="I417" s="180"/>
      <c r="J417" s="180"/>
      <c r="K417" s="180"/>
      <c r="M417" s="138" t="s">
        <v>721</v>
      </c>
      <c r="O417" s="181"/>
      <c r="Q417" s="165"/>
    </row>
    <row r="418" spans="1:59" ht="12.75">
      <c r="A418" s="166">
        <v>259</v>
      </c>
      <c r="B418" s="167" t="s">
        <v>722</v>
      </c>
      <c r="C418" s="168" t="s">
        <v>723</v>
      </c>
      <c r="D418" s="169" t="s">
        <v>77</v>
      </c>
      <c r="E418" s="170">
        <v>3.1069</v>
      </c>
      <c r="F418" s="170"/>
      <c r="G418" s="171">
        <f>E418*F418</f>
        <v>0</v>
      </c>
      <c r="H418" s="172">
        <v>0.0165</v>
      </c>
      <c r="I418" s="172">
        <f>E418*H418</f>
        <v>0.05126385</v>
      </c>
      <c r="J418" s="172">
        <v>0</v>
      </c>
      <c r="K418" s="172">
        <f>E418*J418</f>
        <v>0</v>
      </c>
      <c r="Q418" s="165">
        <v>2</v>
      </c>
      <c r="AA418" s="138">
        <v>12</v>
      </c>
      <c r="AB418" s="138">
        <v>0</v>
      </c>
      <c r="AC418" s="138">
        <v>259</v>
      </c>
      <c r="BB418" s="138">
        <v>2</v>
      </c>
      <c r="BC418" s="138">
        <f>IF(BB418=1,G418,0)</f>
        <v>0</v>
      </c>
      <c r="BD418" s="138">
        <f>IF(BB418=2,G418,0)</f>
        <v>0</v>
      </c>
      <c r="BE418" s="138">
        <f>IF(BB418=3,G418,0)</f>
        <v>0</v>
      </c>
      <c r="BF418" s="138">
        <f>IF(BB418=4,G418,0)</f>
        <v>0</v>
      </c>
      <c r="BG418" s="138">
        <f>IF(BB418=5,G418,0)</f>
        <v>0</v>
      </c>
    </row>
    <row r="419" spans="1:17" ht="12.75">
      <c r="A419" s="173"/>
      <c r="B419" s="174"/>
      <c r="C419" s="175" t="s">
        <v>724</v>
      </c>
      <c r="D419" s="176"/>
      <c r="E419" s="177">
        <v>3.1069</v>
      </c>
      <c r="F419" s="178"/>
      <c r="G419" s="179"/>
      <c r="H419" s="180"/>
      <c r="I419" s="180"/>
      <c r="J419" s="180"/>
      <c r="K419" s="180"/>
      <c r="M419" s="138" t="s">
        <v>724</v>
      </c>
      <c r="O419" s="181"/>
      <c r="Q419" s="165"/>
    </row>
    <row r="420" spans="1:59" ht="25.5">
      <c r="A420" s="166">
        <v>260</v>
      </c>
      <c r="B420" s="167" t="s">
        <v>725</v>
      </c>
      <c r="C420" s="168" t="s">
        <v>726</v>
      </c>
      <c r="D420" s="169" t="s">
        <v>103</v>
      </c>
      <c r="E420" s="170">
        <v>152.8</v>
      </c>
      <c r="F420" s="170"/>
      <c r="G420" s="171">
        <f>E420*F420</f>
        <v>0</v>
      </c>
      <c r="H420" s="172">
        <v>0</v>
      </c>
      <c r="I420" s="172">
        <f>E420*H420</f>
        <v>0</v>
      </c>
      <c r="J420" s="172">
        <v>0</v>
      </c>
      <c r="K420" s="172">
        <f>E420*J420</f>
        <v>0</v>
      </c>
      <c r="Q420" s="165">
        <v>2</v>
      </c>
      <c r="AA420" s="138">
        <v>12</v>
      </c>
      <c r="AB420" s="138">
        <v>0</v>
      </c>
      <c r="AC420" s="138">
        <v>260</v>
      </c>
      <c r="BB420" s="138">
        <v>2</v>
      </c>
      <c r="BC420" s="138">
        <f>IF(BB420=1,G420,0)</f>
        <v>0</v>
      </c>
      <c r="BD420" s="138">
        <f>IF(BB420=2,G420,0)</f>
        <v>0</v>
      </c>
      <c r="BE420" s="138">
        <f>IF(BB420=3,G420,0)</f>
        <v>0</v>
      </c>
      <c r="BF420" s="138">
        <f>IF(BB420=4,G420,0)</f>
        <v>0</v>
      </c>
      <c r="BG420" s="138">
        <f>IF(BB420=5,G420,0)</f>
        <v>0</v>
      </c>
    </row>
    <row r="421" spans="1:17" ht="12.75">
      <c r="A421" s="173"/>
      <c r="B421" s="174"/>
      <c r="C421" s="175" t="s">
        <v>727</v>
      </c>
      <c r="D421" s="176"/>
      <c r="E421" s="177">
        <v>152.8</v>
      </c>
      <c r="F421" s="178"/>
      <c r="G421" s="179"/>
      <c r="H421" s="180"/>
      <c r="I421" s="180"/>
      <c r="J421" s="180"/>
      <c r="K421" s="180"/>
      <c r="M421" s="138" t="s">
        <v>727</v>
      </c>
      <c r="O421" s="181"/>
      <c r="Q421" s="165"/>
    </row>
    <row r="422" spans="1:59" ht="12.75">
      <c r="A422" s="166">
        <v>261</v>
      </c>
      <c r="B422" s="167" t="s">
        <v>728</v>
      </c>
      <c r="C422" s="168" t="s">
        <v>729</v>
      </c>
      <c r="D422" s="169" t="s">
        <v>103</v>
      </c>
      <c r="E422" s="170">
        <v>168.08</v>
      </c>
      <c r="F422" s="170"/>
      <c r="G422" s="171">
        <f>E422*F422</f>
        <v>0</v>
      </c>
      <c r="H422" s="172">
        <v>0.0162</v>
      </c>
      <c r="I422" s="172">
        <f>E422*H422</f>
        <v>2.722896</v>
      </c>
      <c r="J422" s="172">
        <v>0</v>
      </c>
      <c r="K422" s="172">
        <f>E422*J422</f>
        <v>0</v>
      </c>
      <c r="Q422" s="165">
        <v>2</v>
      </c>
      <c r="AA422" s="138">
        <v>12</v>
      </c>
      <c r="AB422" s="138">
        <v>1</v>
      </c>
      <c r="AC422" s="138">
        <v>261</v>
      </c>
      <c r="BB422" s="138">
        <v>2</v>
      </c>
      <c r="BC422" s="138">
        <f>IF(BB422=1,G422,0)</f>
        <v>0</v>
      </c>
      <c r="BD422" s="138">
        <f>IF(BB422=2,G422,0)</f>
        <v>0</v>
      </c>
      <c r="BE422" s="138">
        <f>IF(BB422=3,G422,0)</f>
        <v>0</v>
      </c>
      <c r="BF422" s="138">
        <f>IF(BB422=4,G422,0)</f>
        <v>0</v>
      </c>
      <c r="BG422" s="138">
        <f>IF(BB422=5,G422,0)</f>
        <v>0</v>
      </c>
    </row>
    <row r="423" spans="1:17" ht="12.75">
      <c r="A423" s="173"/>
      <c r="B423" s="174"/>
      <c r="C423" s="175" t="s">
        <v>730</v>
      </c>
      <c r="D423" s="176"/>
      <c r="E423" s="177">
        <v>168.08</v>
      </c>
      <c r="F423" s="178"/>
      <c r="G423" s="179"/>
      <c r="H423" s="180"/>
      <c r="I423" s="180"/>
      <c r="J423" s="180"/>
      <c r="K423" s="180"/>
      <c r="M423" s="138" t="s">
        <v>730</v>
      </c>
      <c r="O423" s="181"/>
      <c r="Q423" s="165"/>
    </row>
    <row r="424" spans="1:59" ht="12.75">
      <c r="A424" s="166">
        <v>262</v>
      </c>
      <c r="B424" s="167" t="s">
        <v>731</v>
      </c>
      <c r="C424" s="168" t="s">
        <v>732</v>
      </c>
      <c r="D424" s="169" t="s">
        <v>103</v>
      </c>
      <c r="E424" s="170">
        <v>168.08</v>
      </c>
      <c r="F424" s="170"/>
      <c r="G424" s="171">
        <f>E424*F424</f>
        <v>0</v>
      </c>
      <c r="H424" s="172">
        <v>0.0162</v>
      </c>
      <c r="I424" s="172">
        <f>E424*H424</f>
        <v>2.722896</v>
      </c>
      <c r="J424" s="172">
        <v>0</v>
      </c>
      <c r="K424" s="172">
        <f>E424*J424</f>
        <v>0</v>
      </c>
      <c r="Q424" s="165">
        <v>2</v>
      </c>
      <c r="AA424" s="138">
        <v>12</v>
      </c>
      <c r="AB424" s="138">
        <v>1</v>
      </c>
      <c r="AC424" s="138">
        <v>262</v>
      </c>
      <c r="BB424" s="138">
        <v>2</v>
      </c>
      <c r="BC424" s="138">
        <f>IF(BB424=1,G424,0)</f>
        <v>0</v>
      </c>
      <c r="BD424" s="138">
        <f>IF(BB424=2,G424,0)</f>
        <v>0</v>
      </c>
      <c r="BE424" s="138">
        <f>IF(BB424=3,G424,0)</f>
        <v>0</v>
      </c>
      <c r="BF424" s="138">
        <f>IF(BB424=4,G424,0)</f>
        <v>0</v>
      </c>
      <c r="BG424" s="138">
        <f>IF(BB424=5,G424,0)</f>
        <v>0</v>
      </c>
    </row>
    <row r="425" spans="1:17" ht="12.75">
      <c r="A425" s="173"/>
      <c r="B425" s="174"/>
      <c r="C425" s="175" t="s">
        <v>730</v>
      </c>
      <c r="D425" s="176"/>
      <c r="E425" s="177">
        <v>168.08</v>
      </c>
      <c r="F425" s="178"/>
      <c r="G425" s="179"/>
      <c r="H425" s="180"/>
      <c r="I425" s="180"/>
      <c r="J425" s="180"/>
      <c r="K425" s="180"/>
      <c r="M425" s="138" t="s">
        <v>730</v>
      </c>
      <c r="O425" s="181"/>
      <c r="Q425" s="165"/>
    </row>
    <row r="426" spans="1:59" ht="12.75">
      <c r="A426" s="166">
        <v>263</v>
      </c>
      <c r="B426" s="167" t="s">
        <v>733</v>
      </c>
      <c r="C426" s="168" t="s">
        <v>734</v>
      </c>
      <c r="D426" s="169" t="s">
        <v>292</v>
      </c>
      <c r="E426" s="170">
        <v>33.69</v>
      </c>
      <c r="F426" s="170"/>
      <c r="G426" s="171">
        <f>E426*F426</f>
        <v>0</v>
      </c>
      <c r="H426" s="172">
        <v>0</v>
      </c>
      <c r="I426" s="172">
        <f>E426*H426</f>
        <v>0</v>
      </c>
      <c r="J426" s="172">
        <v>0</v>
      </c>
      <c r="K426" s="172">
        <f>E426*J426</f>
        <v>0</v>
      </c>
      <c r="Q426" s="165">
        <v>2</v>
      </c>
      <c r="AA426" s="138">
        <v>12</v>
      </c>
      <c r="AB426" s="138">
        <v>0</v>
      </c>
      <c r="AC426" s="138">
        <v>263</v>
      </c>
      <c r="BB426" s="138">
        <v>2</v>
      </c>
      <c r="BC426" s="138">
        <f>IF(BB426=1,G426,0)</f>
        <v>0</v>
      </c>
      <c r="BD426" s="138">
        <f>IF(BB426=2,G426,0)</f>
        <v>0</v>
      </c>
      <c r="BE426" s="138">
        <f>IF(BB426=3,G426,0)</f>
        <v>0</v>
      </c>
      <c r="BF426" s="138">
        <f>IF(BB426=4,G426,0)</f>
        <v>0</v>
      </c>
      <c r="BG426" s="138">
        <f>IF(BB426=5,G426,0)</f>
        <v>0</v>
      </c>
    </row>
    <row r="427" spans="1:59" ht="12.75">
      <c r="A427" s="182"/>
      <c r="B427" s="183" t="s">
        <v>72</v>
      </c>
      <c r="C427" s="184" t="str">
        <f>CONCATENATE(B403," ",C403)</f>
        <v>762 Konstrukce tesařské</v>
      </c>
      <c r="D427" s="182"/>
      <c r="E427" s="185"/>
      <c r="F427" s="185"/>
      <c r="G427" s="186">
        <f>SUM(G403:G426)</f>
        <v>0</v>
      </c>
      <c r="H427" s="187"/>
      <c r="I427" s="188">
        <f>SUM(I403:I426)</f>
        <v>6.841344770000001</v>
      </c>
      <c r="J427" s="187"/>
      <c r="K427" s="188">
        <f>SUM(K403:K426)</f>
        <v>-26.848599999999998</v>
      </c>
      <c r="Q427" s="165">
        <v>4</v>
      </c>
      <c r="BC427" s="189">
        <f>SUM(BC403:BC426)</f>
        <v>0</v>
      </c>
      <c r="BD427" s="189">
        <f>SUM(BD403:BD426)</f>
        <v>0</v>
      </c>
      <c r="BE427" s="189">
        <f>SUM(BE403:BE426)</f>
        <v>0</v>
      </c>
      <c r="BF427" s="189">
        <f>SUM(BF403:BF426)</f>
        <v>0</v>
      </c>
      <c r="BG427" s="189">
        <f>SUM(BG403:BG426)</f>
        <v>0</v>
      </c>
    </row>
    <row r="428" spans="1:17" ht="12.75">
      <c r="A428" s="158" t="s">
        <v>69</v>
      </c>
      <c r="B428" s="159" t="s">
        <v>735</v>
      </c>
      <c r="C428" s="160" t="s">
        <v>736</v>
      </c>
      <c r="D428" s="161"/>
      <c r="E428" s="162"/>
      <c r="F428" s="162"/>
      <c r="G428" s="163"/>
      <c r="H428" s="164"/>
      <c r="I428" s="164"/>
      <c r="J428" s="164"/>
      <c r="K428" s="164"/>
      <c r="Q428" s="165">
        <v>1</v>
      </c>
    </row>
    <row r="429" spans="1:59" ht="12.75">
      <c r="A429" s="166">
        <v>264</v>
      </c>
      <c r="B429" s="167" t="s">
        <v>737</v>
      </c>
      <c r="C429" s="168" t="s">
        <v>738</v>
      </c>
      <c r="D429" s="169" t="s">
        <v>132</v>
      </c>
      <c r="E429" s="170">
        <v>120</v>
      </c>
      <c r="F429" s="170"/>
      <c r="G429" s="171">
        <f>E429*F429</f>
        <v>0</v>
      </c>
      <c r="H429" s="172">
        <v>0</v>
      </c>
      <c r="I429" s="172">
        <f>E429*H429</f>
        <v>0</v>
      </c>
      <c r="J429" s="172">
        <v>-0.00069</v>
      </c>
      <c r="K429" s="172">
        <f>E429*J429</f>
        <v>-0.0828</v>
      </c>
      <c r="Q429" s="165">
        <v>2</v>
      </c>
      <c r="AA429" s="138">
        <v>12</v>
      </c>
      <c r="AB429" s="138">
        <v>0</v>
      </c>
      <c r="AC429" s="138">
        <v>264</v>
      </c>
      <c r="BB429" s="138">
        <v>2</v>
      </c>
      <c r="BC429" s="138">
        <f>IF(BB429=1,G429,0)</f>
        <v>0</v>
      </c>
      <c r="BD429" s="138">
        <f>IF(BB429=2,G429,0)</f>
        <v>0</v>
      </c>
      <c r="BE429" s="138">
        <f>IF(BB429=3,G429,0)</f>
        <v>0</v>
      </c>
      <c r="BF429" s="138">
        <f>IF(BB429=4,G429,0)</f>
        <v>0</v>
      </c>
      <c r="BG429" s="138">
        <f>IF(BB429=5,G429,0)</f>
        <v>0</v>
      </c>
    </row>
    <row r="430" spans="1:59" ht="12.75">
      <c r="A430" s="166">
        <v>265</v>
      </c>
      <c r="B430" s="167" t="s">
        <v>739</v>
      </c>
      <c r="C430" s="168" t="s">
        <v>740</v>
      </c>
      <c r="D430" s="169" t="s">
        <v>147</v>
      </c>
      <c r="E430" s="170">
        <v>118.6</v>
      </c>
      <c r="F430" s="170"/>
      <c r="G430" s="171">
        <f>E430*F430</f>
        <v>0</v>
      </c>
      <c r="H430" s="172">
        <v>0</v>
      </c>
      <c r="I430" s="172">
        <f>E430*H430</f>
        <v>0</v>
      </c>
      <c r="J430" s="172">
        <v>-0.00336</v>
      </c>
      <c r="K430" s="172">
        <f>E430*J430</f>
        <v>-0.398496</v>
      </c>
      <c r="Q430" s="165">
        <v>2</v>
      </c>
      <c r="AA430" s="138">
        <v>12</v>
      </c>
      <c r="AB430" s="138">
        <v>0</v>
      </c>
      <c r="AC430" s="138">
        <v>265</v>
      </c>
      <c r="BB430" s="138">
        <v>2</v>
      </c>
      <c r="BC430" s="138">
        <f>IF(BB430=1,G430,0)</f>
        <v>0</v>
      </c>
      <c r="BD430" s="138">
        <f>IF(BB430=2,G430,0)</f>
        <v>0</v>
      </c>
      <c r="BE430" s="138">
        <f>IF(BB430=3,G430,0)</f>
        <v>0</v>
      </c>
      <c r="BF430" s="138">
        <f>IF(BB430=4,G430,0)</f>
        <v>0</v>
      </c>
      <c r="BG430" s="138">
        <f>IF(BB430=5,G430,0)</f>
        <v>0</v>
      </c>
    </row>
    <row r="431" spans="1:17" ht="12.75">
      <c r="A431" s="173"/>
      <c r="B431" s="174"/>
      <c r="C431" s="175" t="s">
        <v>741</v>
      </c>
      <c r="D431" s="176"/>
      <c r="E431" s="177">
        <v>118.6</v>
      </c>
      <c r="F431" s="178"/>
      <c r="G431" s="179"/>
      <c r="H431" s="180"/>
      <c r="I431" s="180"/>
      <c r="J431" s="180"/>
      <c r="K431" s="180"/>
      <c r="M431" s="138" t="s">
        <v>741</v>
      </c>
      <c r="O431" s="181"/>
      <c r="Q431" s="165"/>
    </row>
    <row r="432" spans="1:59" ht="12.75">
      <c r="A432" s="166">
        <v>266</v>
      </c>
      <c r="B432" s="167" t="s">
        <v>742</v>
      </c>
      <c r="C432" s="168" t="s">
        <v>743</v>
      </c>
      <c r="D432" s="169" t="s">
        <v>147</v>
      </c>
      <c r="E432" s="170">
        <v>65.9</v>
      </c>
      <c r="F432" s="170"/>
      <c r="G432" s="171">
        <f>E432*F432</f>
        <v>0</v>
      </c>
      <c r="H432" s="172">
        <v>0</v>
      </c>
      <c r="I432" s="172">
        <f>E432*H432</f>
        <v>0</v>
      </c>
      <c r="J432" s="172">
        <v>-0.00135</v>
      </c>
      <c r="K432" s="172">
        <f>E432*J432</f>
        <v>-0.08896500000000002</v>
      </c>
      <c r="Q432" s="165">
        <v>2</v>
      </c>
      <c r="AA432" s="138">
        <v>12</v>
      </c>
      <c r="AB432" s="138">
        <v>0</v>
      </c>
      <c r="AC432" s="138">
        <v>266</v>
      </c>
      <c r="BB432" s="138">
        <v>2</v>
      </c>
      <c r="BC432" s="138">
        <f>IF(BB432=1,G432,0)</f>
        <v>0</v>
      </c>
      <c r="BD432" s="138">
        <f>IF(BB432=2,G432,0)</f>
        <v>0</v>
      </c>
      <c r="BE432" s="138">
        <f>IF(BB432=3,G432,0)</f>
        <v>0</v>
      </c>
      <c r="BF432" s="138">
        <f>IF(BB432=4,G432,0)</f>
        <v>0</v>
      </c>
      <c r="BG432" s="138">
        <f>IF(BB432=5,G432,0)</f>
        <v>0</v>
      </c>
    </row>
    <row r="433" spans="1:17" ht="12.75">
      <c r="A433" s="173"/>
      <c r="B433" s="174"/>
      <c r="C433" s="175" t="s">
        <v>744</v>
      </c>
      <c r="D433" s="176"/>
      <c r="E433" s="177">
        <v>65.9</v>
      </c>
      <c r="F433" s="178"/>
      <c r="G433" s="179"/>
      <c r="H433" s="180"/>
      <c r="I433" s="180"/>
      <c r="J433" s="180"/>
      <c r="K433" s="180"/>
      <c r="M433" s="138" t="s">
        <v>744</v>
      </c>
      <c r="O433" s="181"/>
      <c r="Q433" s="165"/>
    </row>
    <row r="434" spans="1:59" ht="12.75">
      <c r="A434" s="166">
        <v>267</v>
      </c>
      <c r="B434" s="167" t="s">
        <v>745</v>
      </c>
      <c r="C434" s="168" t="s">
        <v>746</v>
      </c>
      <c r="D434" s="169" t="s">
        <v>147</v>
      </c>
      <c r="E434" s="170">
        <v>126</v>
      </c>
      <c r="F434" s="170"/>
      <c r="G434" s="171">
        <f>E434*F434</f>
        <v>0</v>
      </c>
      <c r="H434" s="172">
        <v>0</v>
      </c>
      <c r="I434" s="172">
        <f>E434*H434</f>
        <v>0</v>
      </c>
      <c r="J434" s="172">
        <v>-0.00252</v>
      </c>
      <c r="K434" s="172">
        <f>E434*J434</f>
        <v>-0.31752</v>
      </c>
      <c r="Q434" s="165">
        <v>2</v>
      </c>
      <c r="AA434" s="138">
        <v>12</v>
      </c>
      <c r="AB434" s="138">
        <v>0</v>
      </c>
      <c r="AC434" s="138">
        <v>267</v>
      </c>
      <c r="BB434" s="138">
        <v>2</v>
      </c>
      <c r="BC434" s="138">
        <f>IF(BB434=1,G434,0)</f>
        <v>0</v>
      </c>
      <c r="BD434" s="138">
        <f>IF(BB434=2,G434,0)</f>
        <v>0</v>
      </c>
      <c r="BE434" s="138">
        <f>IF(BB434=3,G434,0)</f>
        <v>0</v>
      </c>
      <c r="BF434" s="138">
        <f>IF(BB434=4,G434,0)</f>
        <v>0</v>
      </c>
      <c r="BG434" s="138">
        <f>IF(BB434=5,G434,0)</f>
        <v>0</v>
      </c>
    </row>
    <row r="435" spans="1:17" ht="12.75">
      <c r="A435" s="173"/>
      <c r="B435" s="174"/>
      <c r="C435" s="175" t="s">
        <v>747</v>
      </c>
      <c r="D435" s="176"/>
      <c r="E435" s="177">
        <v>126</v>
      </c>
      <c r="F435" s="178"/>
      <c r="G435" s="179"/>
      <c r="H435" s="180"/>
      <c r="I435" s="180"/>
      <c r="J435" s="180"/>
      <c r="K435" s="180"/>
      <c r="M435" s="138" t="s">
        <v>747</v>
      </c>
      <c r="O435" s="181"/>
      <c r="Q435" s="165"/>
    </row>
    <row r="436" spans="1:59" ht="12.75">
      <c r="A436" s="166">
        <v>268</v>
      </c>
      <c r="B436" s="167" t="s">
        <v>748</v>
      </c>
      <c r="C436" s="168" t="s">
        <v>749</v>
      </c>
      <c r="D436" s="169" t="s">
        <v>132</v>
      </c>
      <c r="E436" s="170">
        <v>6</v>
      </c>
      <c r="F436" s="170"/>
      <c r="G436" s="171">
        <f>E436*F436</f>
        <v>0</v>
      </c>
      <c r="H436" s="172">
        <v>0</v>
      </c>
      <c r="I436" s="172">
        <f>E436*H436</f>
        <v>0</v>
      </c>
      <c r="J436" s="172">
        <v>-0.00342</v>
      </c>
      <c r="K436" s="172">
        <f>E436*J436</f>
        <v>-0.02052</v>
      </c>
      <c r="Q436" s="165">
        <v>2</v>
      </c>
      <c r="AA436" s="138">
        <v>12</v>
      </c>
      <c r="AB436" s="138">
        <v>0</v>
      </c>
      <c r="AC436" s="138">
        <v>268</v>
      </c>
      <c r="BB436" s="138">
        <v>2</v>
      </c>
      <c r="BC436" s="138">
        <f>IF(BB436=1,G436,0)</f>
        <v>0</v>
      </c>
      <c r="BD436" s="138">
        <f>IF(BB436=2,G436,0)</f>
        <v>0</v>
      </c>
      <c r="BE436" s="138">
        <f>IF(BB436=3,G436,0)</f>
        <v>0</v>
      </c>
      <c r="BF436" s="138">
        <f>IF(BB436=4,G436,0)</f>
        <v>0</v>
      </c>
      <c r="BG436" s="138">
        <f>IF(BB436=5,G436,0)</f>
        <v>0</v>
      </c>
    </row>
    <row r="437" spans="1:59" ht="12.75">
      <c r="A437" s="166">
        <v>269</v>
      </c>
      <c r="B437" s="167" t="s">
        <v>750</v>
      </c>
      <c r="C437" s="168" t="s">
        <v>751</v>
      </c>
      <c r="D437" s="169" t="s">
        <v>132</v>
      </c>
      <c r="E437" s="170">
        <v>6</v>
      </c>
      <c r="F437" s="170"/>
      <c r="G437" s="171">
        <f>E437*F437</f>
        <v>0</v>
      </c>
      <c r="H437" s="172">
        <v>0</v>
      </c>
      <c r="I437" s="172">
        <f>E437*H437</f>
        <v>0</v>
      </c>
      <c r="J437" s="172">
        <v>-0.00069</v>
      </c>
      <c r="K437" s="172">
        <f>E437*J437</f>
        <v>-0.00414</v>
      </c>
      <c r="Q437" s="165">
        <v>2</v>
      </c>
      <c r="AA437" s="138">
        <v>12</v>
      </c>
      <c r="AB437" s="138">
        <v>0</v>
      </c>
      <c r="AC437" s="138">
        <v>269</v>
      </c>
      <c r="BB437" s="138">
        <v>2</v>
      </c>
      <c r="BC437" s="138">
        <f>IF(BB437=1,G437,0)</f>
        <v>0</v>
      </c>
      <c r="BD437" s="138">
        <f>IF(BB437=2,G437,0)</f>
        <v>0</v>
      </c>
      <c r="BE437" s="138">
        <f>IF(BB437=3,G437,0)</f>
        <v>0</v>
      </c>
      <c r="BF437" s="138">
        <f>IF(BB437=4,G437,0)</f>
        <v>0</v>
      </c>
      <c r="BG437" s="138">
        <f>IF(BB437=5,G437,0)</f>
        <v>0</v>
      </c>
    </row>
    <row r="438" spans="1:59" ht="12.75">
      <c r="A438" s="166">
        <v>270</v>
      </c>
      <c r="B438" s="167" t="s">
        <v>752</v>
      </c>
      <c r="C438" s="168" t="s">
        <v>753</v>
      </c>
      <c r="D438" s="169" t="s">
        <v>147</v>
      </c>
      <c r="E438" s="170">
        <v>25.2</v>
      </c>
      <c r="F438" s="170"/>
      <c r="G438" s="171">
        <f>E438*F438</f>
        <v>0</v>
      </c>
      <c r="H438" s="172">
        <v>0</v>
      </c>
      <c r="I438" s="172">
        <f>E438*H438</f>
        <v>0</v>
      </c>
      <c r="J438" s="172">
        <v>-0.00226</v>
      </c>
      <c r="K438" s="172">
        <f>E438*J438</f>
        <v>-0.056951999999999996</v>
      </c>
      <c r="Q438" s="165">
        <v>2</v>
      </c>
      <c r="AA438" s="138">
        <v>12</v>
      </c>
      <c r="AB438" s="138">
        <v>0</v>
      </c>
      <c r="AC438" s="138">
        <v>270</v>
      </c>
      <c r="BB438" s="138">
        <v>2</v>
      </c>
      <c r="BC438" s="138">
        <f>IF(BB438=1,G438,0)</f>
        <v>0</v>
      </c>
      <c r="BD438" s="138">
        <f>IF(BB438=2,G438,0)</f>
        <v>0</v>
      </c>
      <c r="BE438" s="138">
        <f>IF(BB438=3,G438,0)</f>
        <v>0</v>
      </c>
      <c r="BF438" s="138">
        <f>IF(BB438=4,G438,0)</f>
        <v>0</v>
      </c>
      <c r="BG438" s="138">
        <f>IF(BB438=5,G438,0)</f>
        <v>0</v>
      </c>
    </row>
    <row r="439" spans="1:17" ht="12.75">
      <c r="A439" s="173"/>
      <c r="B439" s="174"/>
      <c r="C439" s="175" t="s">
        <v>754</v>
      </c>
      <c r="D439" s="176"/>
      <c r="E439" s="177">
        <v>25.2</v>
      </c>
      <c r="F439" s="178"/>
      <c r="G439" s="179"/>
      <c r="H439" s="180"/>
      <c r="I439" s="180"/>
      <c r="J439" s="180"/>
      <c r="K439" s="180"/>
      <c r="M439" s="138" t="s">
        <v>754</v>
      </c>
      <c r="O439" s="181"/>
      <c r="Q439" s="165"/>
    </row>
    <row r="440" spans="1:59" ht="12.75">
      <c r="A440" s="166">
        <v>271</v>
      </c>
      <c r="B440" s="167" t="s">
        <v>755</v>
      </c>
      <c r="C440" s="168" t="s">
        <v>756</v>
      </c>
      <c r="D440" s="169" t="s">
        <v>132</v>
      </c>
      <c r="E440" s="170">
        <v>4</v>
      </c>
      <c r="F440" s="170"/>
      <c r="G440" s="171">
        <f>E440*F440</f>
        <v>0</v>
      </c>
      <c r="H440" s="172">
        <v>0.0004</v>
      </c>
      <c r="I440" s="172">
        <f>E440*H440</f>
        <v>0.0016</v>
      </c>
      <c r="J440" s="172">
        <v>0</v>
      </c>
      <c r="K440" s="172">
        <f>E440*J440</f>
        <v>0</v>
      </c>
      <c r="Q440" s="165">
        <v>2</v>
      </c>
      <c r="AA440" s="138">
        <v>12</v>
      </c>
      <c r="AB440" s="138">
        <v>0</v>
      </c>
      <c r="AC440" s="138">
        <v>271</v>
      </c>
      <c r="BB440" s="138">
        <v>2</v>
      </c>
      <c r="BC440" s="138">
        <f>IF(BB440=1,G440,0)</f>
        <v>0</v>
      </c>
      <c r="BD440" s="138">
        <f>IF(BB440=2,G440,0)</f>
        <v>0</v>
      </c>
      <c r="BE440" s="138">
        <f>IF(BB440=3,G440,0)</f>
        <v>0</v>
      </c>
      <c r="BF440" s="138">
        <f>IF(BB440=4,G440,0)</f>
        <v>0</v>
      </c>
      <c r="BG440" s="138">
        <f>IF(BB440=5,G440,0)</f>
        <v>0</v>
      </c>
    </row>
    <row r="441" spans="1:59" ht="12.75">
      <c r="A441" s="166">
        <v>272</v>
      </c>
      <c r="B441" s="167" t="s">
        <v>757</v>
      </c>
      <c r="C441" s="168" t="s">
        <v>758</v>
      </c>
      <c r="D441" s="169" t="s">
        <v>147</v>
      </c>
      <c r="E441" s="170">
        <v>106.2</v>
      </c>
      <c r="F441" s="170"/>
      <c r="G441" s="171">
        <f>E441*F441</f>
        <v>0</v>
      </c>
      <c r="H441" s="172">
        <v>0.00225</v>
      </c>
      <c r="I441" s="172">
        <f>E441*H441</f>
        <v>0.23895</v>
      </c>
      <c r="J441" s="172">
        <v>0</v>
      </c>
      <c r="K441" s="172">
        <f>E441*J441</f>
        <v>0</v>
      </c>
      <c r="Q441" s="165">
        <v>2</v>
      </c>
      <c r="AA441" s="138">
        <v>12</v>
      </c>
      <c r="AB441" s="138">
        <v>0</v>
      </c>
      <c r="AC441" s="138">
        <v>272</v>
      </c>
      <c r="BB441" s="138">
        <v>2</v>
      </c>
      <c r="BC441" s="138">
        <f>IF(BB441=1,G441,0)</f>
        <v>0</v>
      </c>
      <c r="BD441" s="138">
        <f>IF(BB441=2,G441,0)</f>
        <v>0</v>
      </c>
      <c r="BE441" s="138">
        <f>IF(BB441=3,G441,0)</f>
        <v>0</v>
      </c>
      <c r="BF441" s="138">
        <f>IF(BB441=4,G441,0)</f>
        <v>0</v>
      </c>
      <c r="BG441" s="138">
        <f>IF(BB441=5,G441,0)</f>
        <v>0</v>
      </c>
    </row>
    <row r="442" spans="1:17" ht="12.75">
      <c r="A442" s="173"/>
      <c r="B442" s="174"/>
      <c r="C442" s="175" t="s">
        <v>759</v>
      </c>
      <c r="D442" s="176"/>
      <c r="E442" s="177">
        <v>106.2</v>
      </c>
      <c r="F442" s="178"/>
      <c r="G442" s="179"/>
      <c r="H442" s="180"/>
      <c r="I442" s="180"/>
      <c r="J442" s="180"/>
      <c r="K442" s="180"/>
      <c r="M442" s="138" t="s">
        <v>759</v>
      </c>
      <c r="O442" s="181"/>
      <c r="Q442" s="165"/>
    </row>
    <row r="443" spans="1:59" ht="12.75">
      <c r="A443" s="166">
        <v>273</v>
      </c>
      <c r="B443" s="167" t="s">
        <v>760</v>
      </c>
      <c r="C443" s="168" t="s">
        <v>761</v>
      </c>
      <c r="D443" s="169" t="s">
        <v>147</v>
      </c>
      <c r="E443" s="170">
        <v>24.8</v>
      </c>
      <c r="F443" s="170"/>
      <c r="G443" s="171">
        <f>E443*F443</f>
        <v>0</v>
      </c>
      <c r="H443" s="172">
        <v>0.00312</v>
      </c>
      <c r="I443" s="172">
        <f>E443*H443</f>
        <v>0.077376</v>
      </c>
      <c r="J443" s="172">
        <v>0</v>
      </c>
      <c r="K443" s="172">
        <f>E443*J443</f>
        <v>0</v>
      </c>
      <c r="Q443" s="165">
        <v>2</v>
      </c>
      <c r="AA443" s="138">
        <v>12</v>
      </c>
      <c r="AB443" s="138">
        <v>0</v>
      </c>
      <c r="AC443" s="138">
        <v>273</v>
      </c>
      <c r="BB443" s="138">
        <v>2</v>
      </c>
      <c r="BC443" s="138">
        <f>IF(BB443=1,G443,0)</f>
        <v>0</v>
      </c>
      <c r="BD443" s="138">
        <f>IF(BB443=2,G443,0)</f>
        <v>0</v>
      </c>
      <c r="BE443" s="138">
        <f>IF(BB443=3,G443,0)</f>
        <v>0</v>
      </c>
      <c r="BF443" s="138">
        <f>IF(BB443=4,G443,0)</f>
        <v>0</v>
      </c>
      <c r="BG443" s="138">
        <f>IF(BB443=5,G443,0)</f>
        <v>0</v>
      </c>
    </row>
    <row r="444" spans="1:17" ht="12.75">
      <c r="A444" s="173"/>
      <c r="B444" s="174"/>
      <c r="C444" s="175" t="s">
        <v>762</v>
      </c>
      <c r="D444" s="176"/>
      <c r="E444" s="177">
        <v>24.8</v>
      </c>
      <c r="F444" s="178"/>
      <c r="G444" s="179"/>
      <c r="H444" s="180"/>
      <c r="I444" s="180"/>
      <c r="J444" s="180"/>
      <c r="K444" s="180"/>
      <c r="M444" s="138" t="s">
        <v>762</v>
      </c>
      <c r="O444" s="181"/>
      <c r="Q444" s="165"/>
    </row>
    <row r="445" spans="1:59" ht="12.75">
      <c r="A445" s="166">
        <v>274</v>
      </c>
      <c r="B445" s="167" t="s">
        <v>763</v>
      </c>
      <c r="C445" s="168" t="s">
        <v>764</v>
      </c>
      <c r="D445" s="169" t="s">
        <v>147</v>
      </c>
      <c r="E445" s="170">
        <v>65.9</v>
      </c>
      <c r="F445" s="170"/>
      <c r="G445" s="171">
        <f>E445*F445</f>
        <v>0</v>
      </c>
      <c r="H445" s="172">
        <v>0.00269</v>
      </c>
      <c r="I445" s="172">
        <f>E445*H445</f>
        <v>0.177271</v>
      </c>
      <c r="J445" s="172">
        <v>0</v>
      </c>
      <c r="K445" s="172">
        <f>E445*J445</f>
        <v>0</v>
      </c>
      <c r="Q445" s="165">
        <v>2</v>
      </c>
      <c r="AA445" s="138">
        <v>12</v>
      </c>
      <c r="AB445" s="138">
        <v>0</v>
      </c>
      <c r="AC445" s="138">
        <v>274</v>
      </c>
      <c r="BB445" s="138">
        <v>2</v>
      </c>
      <c r="BC445" s="138">
        <f>IF(BB445=1,G445,0)</f>
        <v>0</v>
      </c>
      <c r="BD445" s="138">
        <f>IF(BB445=2,G445,0)</f>
        <v>0</v>
      </c>
      <c r="BE445" s="138">
        <f>IF(BB445=3,G445,0)</f>
        <v>0</v>
      </c>
      <c r="BF445" s="138">
        <f>IF(BB445=4,G445,0)</f>
        <v>0</v>
      </c>
      <c r="BG445" s="138">
        <f>IF(BB445=5,G445,0)</f>
        <v>0</v>
      </c>
    </row>
    <row r="446" spans="1:17" ht="12.75">
      <c r="A446" s="173"/>
      <c r="B446" s="174"/>
      <c r="C446" s="175" t="s">
        <v>744</v>
      </c>
      <c r="D446" s="176"/>
      <c r="E446" s="177">
        <v>65.9</v>
      </c>
      <c r="F446" s="178"/>
      <c r="G446" s="179"/>
      <c r="H446" s="180"/>
      <c r="I446" s="180"/>
      <c r="J446" s="180"/>
      <c r="K446" s="180"/>
      <c r="M446" s="138" t="s">
        <v>744</v>
      </c>
      <c r="O446" s="181"/>
      <c r="Q446" s="165"/>
    </row>
    <row r="447" spans="1:17" ht="12.75">
      <c r="A447" s="173"/>
      <c r="B447" s="174"/>
      <c r="C447" s="175"/>
      <c r="D447" s="176"/>
      <c r="E447" s="177">
        <v>0</v>
      </c>
      <c r="F447" s="178"/>
      <c r="G447" s="179"/>
      <c r="H447" s="180"/>
      <c r="I447" s="180"/>
      <c r="J447" s="180"/>
      <c r="K447" s="180"/>
      <c r="O447" s="181"/>
      <c r="Q447" s="165"/>
    </row>
    <row r="448" spans="1:59" ht="12.75">
      <c r="A448" s="166">
        <v>275</v>
      </c>
      <c r="B448" s="167" t="s">
        <v>765</v>
      </c>
      <c r="C448" s="168" t="s">
        <v>766</v>
      </c>
      <c r="D448" s="169" t="s">
        <v>292</v>
      </c>
      <c r="E448" s="170">
        <v>1.4646</v>
      </c>
      <c r="F448" s="170"/>
      <c r="G448" s="171">
        <f>E448*F448</f>
        <v>0</v>
      </c>
      <c r="H448" s="172">
        <v>0</v>
      </c>
      <c r="I448" s="172">
        <f>E448*H448</f>
        <v>0</v>
      </c>
      <c r="J448" s="172">
        <v>0</v>
      </c>
      <c r="K448" s="172">
        <f>E448*J448</f>
        <v>0</v>
      </c>
      <c r="Q448" s="165">
        <v>2</v>
      </c>
      <c r="AA448" s="138">
        <v>12</v>
      </c>
      <c r="AB448" s="138">
        <v>0</v>
      </c>
      <c r="AC448" s="138">
        <v>275</v>
      </c>
      <c r="BB448" s="138">
        <v>2</v>
      </c>
      <c r="BC448" s="138">
        <f>IF(BB448=1,G448,0)</f>
        <v>0</v>
      </c>
      <c r="BD448" s="138">
        <f>IF(BB448=2,G448,0)</f>
        <v>0</v>
      </c>
      <c r="BE448" s="138">
        <f>IF(BB448=3,G448,0)</f>
        <v>0</v>
      </c>
      <c r="BF448" s="138">
        <f>IF(BB448=4,G448,0)</f>
        <v>0</v>
      </c>
      <c r="BG448" s="138">
        <f>IF(BB448=5,G448,0)</f>
        <v>0</v>
      </c>
    </row>
    <row r="449" spans="1:59" ht="12.75">
      <c r="A449" s="182"/>
      <c r="B449" s="183" t="s">
        <v>72</v>
      </c>
      <c r="C449" s="184" t="str">
        <f>CONCATENATE(B428," ",C428)</f>
        <v>764 Konstrukce klempířské</v>
      </c>
      <c r="D449" s="182"/>
      <c r="E449" s="185"/>
      <c r="F449" s="185"/>
      <c r="G449" s="186">
        <f>SUM(G428:G448)</f>
        <v>0</v>
      </c>
      <c r="H449" s="187"/>
      <c r="I449" s="188">
        <f>SUM(I428:I448)</f>
        <v>0.495197</v>
      </c>
      <c r="J449" s="187"/>
      <c r="K449" s="188">
        <f>SUM(K428:K448)</f>
        <v>-0.9693930000000001</v>
      </c>
      <c r="Q449" s="165">
        <v>4</v>
      </c>
      <c r="BC449" s="189">
        <f>SUM(BC428:BC448)</f>
        <v>0</v>
      </c>
      <c r="BD449" s="189">
        <f>SUM(BD428:BD448)</f>
        <v>0</v>
      </c>
      <c r="BE449" s="189">
        <f>SUM(BE428:BE448)</f>
        <v>0</v>
      </c>
      <c r="BF449" s="189">
        <f>SUM(BF428:BF448)</f>
        <v>0</v>
      </c>
      <c r="BG449" s="189">
        <f>SUM(BG428:BG448)</f>
        <v>0</v>
      </c>
    </row>
    <row r="450" spans="1:17" ht="12.75">
      <c r="A450" s="158" t="s">
        <v>69</v>
      </c>
      <c r="B450" s="159" t="s">
        <v>767</v>
      </c>
      <c r="C450" s="160" t="s">
        <v>768</v>
      </c>
      <c r="D450" s="161"/>
      <c r="E450" s="162"/>
      <c r="F450" s="162"/>
      <c r="G450" s="163"/>
      <c r="H450" s="164"/>
      <c r="I450" s="164"/>
      <c r="J450" s="164"/>
      <c r="K450" s="164"/>
      <c r="Q450" s="165">
        <v>1</v>
      </c>
    </row>
    <row r="451" spans="1:59" ht="12.75">
      <c r="A451" s="166">
        <v>276</v>
      </c>
      <c r="B451" s="167" t="s">
        <v>769</v>
      </c>
      <c r="C451" s="168" t="s">
        <v>770</v>
      </c>
      <c r="D451" s="169" t="s">
        <v>103</v>
      </c>
      <c r="E451" s="170">
        <v>597.84</v>
      </c>
      <c r="F451" s="170"/>
      <c r="G451" s="171">
        <f>E451*F451</f>
        <v>0</v>
      </c>
      <c r="H451" s="172">
        <v>0</v>
      </c>
      <c r="I451" s="172">
        <f>E451*H451</f>
        <v>0</v>
      </c>
      <c r="J451" s="172">
        <v>-0.042</v>
      </c>
      <c r="K451" s="172">
        <f>E451*J451</f>
        <v>-25.109280000000002</v>
      </c>
      <c r="Q451" s="165">
        <v>2</v>
      </c>
      <c r="AA451" s="138">
        <v>12</v>
      </c>
      <c r="AB451" s="138">
        <v>0</v>
      </c>
      <c r="AC451" s="138">
        <v>276</v>
      </c>
      <c r="BB451" s="138">
        <v>2</v>
      </c>
      <c r="BC451" s="138">
        <f>IF(BB451=1,G451,0)</f>
        <v>0</v>
      </c>
      <c r="BD451" s="138">
        <f>IF(BB451=2,G451,0)</f>
        <v>0</v>
      </c>
      <c r="BE451" s="138">
        <f>IF(BB451=3,G451,0)</f>
        <v>0</v>
      </c>
      <c r="BF451" s="138">
        <f>IF(BB451=4,G451,0)</f>
        <v>0</v>
      </c>
      <c r="BG451" s="138">
        <f>IF(BB451=5,G451,0)</f>
        <v>0</v>
      </c>
    </row>
    <row r="452" spans="1:17" ht="12.75">
      <c r="A452" s="173"/>
      <c r="B452" s="174"/>
      <c r="C452" s="175" t="s">
        <v>771</v>
      </c>
      <c r="D452" s="176"/>
      <c r="E452" s="177">
        <v>597.84</v>
      </c>
      <c r="F452" s="178"/>
      <c r="G452" s="179"/>
      <c r="H452" s="180"/>
      <c r="I452" s="180"/>
      <c r="J452" s="180"/>
      <c r="K452" s="180"/>
      <c r="M452" s="138" t="s">
        <v>771</v>
      </c>
      <c r="O452" s="181"/>
      <c r="Q452" s="165"/>
    </row>
    <row r="453" spans="1:59" ht="12.75">
      <c r="A453" s="166">
        <v>277</v>
      </c>
      <c r="B453" s="167" t="s">
        <v>772</v>
      </c>
      <c r="C453" s="168" t="s">
        <v>773</v>
      </c>
      <c r="D453" s="169" t="s">
        <v>292</v>
      </c>
      <c r="E453" s="170">
        <v>25.10928</v>
      </c>
      <c r="F453" s="170"/>
      <c r="G453" s="171">
        <f>E453*F453</f>
        <v>0</v>
      </c>
      <c r="H453" s="172">
        <v>0</v>
      </c>
      <c r="I453" s="172">
        <f>E453*H453</f>
        <v>0</v>
      </c>
      <c r="J453" s="172">
        <v>0</v>
      </c>
      <c r="K453" s="172">
        <f>E453*J453</f>
        <v>0</v>
      </c>
      <c r="Q453" s="165">
        <v>2</v>
      </c>
      <c r="AA453" s="138">
        <v>12</v>
      </c>
      <c r="AB453" s="138">
        <v>0</v>
      </c>
      <c r="AC453" s="138">
        <v>277</v>
      </c>
      <c r="BB453" s="138">
        <v>2</v>
      </c>
      <c r="BC453" s="138">
        <f>IF(BB453=1,G453,0)</f>
        <v>0</v>
      </c>
      <c r="BD453" s="138">
        <f>IF(BB453=2,G453,0)</f>
        <v>0</v>
      </c>
      <c r="BE453" s="138">
        <f>IF(BB453=3,G453,0)</f>
        <v>0</v>
      </c>
      <c r="BF453" s="138">
        <f>IF(BB453=4,G453,0)</f>
        <v>0</v>
      </c>
      <c r="BG453" s="138">
        <f>IF(BB453=5,G453,0)</f>
        <v>0</v>
      </c>
    </row>
    <row r="454" spans="1:59" ht="12.75">
      <c r="A454" s="182"/>
      <c r="B454" s="183" t="s">
        <v>72</v>
      </c>
      <c r="C454" s="184" t="str">
        <f>CONCATENATE(B450," ",C450)</f>
        <v>765 Krytiny tvrdé</v>
      </c>
      <c r="D454" s="182"/>
      <c r="E454" s="185"/>
      <c r="F454" s="185"/>
      <c r="G454" s="186">
        <f>SUM(G450:G453)</f>
        <v>0</v>
      </c>
      <c r="H454" s="187"/>
      <c r="I454" s="188">
        <f>SUM(I450:I453)</f>
        <v>0</v>
      </c>
      <c r="J454" s="187"/>
      <c r="K454" s="188">
        <f>SUM(K450:K453)</f>
        <v>-25.109280000000002</v>
      </c>
      <c r="Q454" s="165">
        <v>4</v>
      </c>
      <c r="BC454" s="189">
        <f>SUM(BC450:BC453)</f>
        <v>0</v>
      </c>
      <c r="BD454" s="189">
        <f>SUM(BD450:BD453)</f>
        <v>0</v>
      </c>
      <c r="BE454" s="189">
        <f>SUM(BE450:BE453)</f>
        <v>0</v>
      </c>
      <c r="BF454" s="189">
        <f>SUM(BF450:BF453)</f>
        <v>0</v>
      </c>
      <c r="BG454" s="189">
        <f>SUM(BG450:BG453)</f>
        <v>0</v>
      </c>
    </row>
    <row r="455" spans="1:17" ht="12.75">
      <c r="A455" s="158" t="s">
        <v>69</v>
      </c>
      <c r="B455" s="159" t="s">
        <v>774</v>
      </c>
      <c r="C455" s="160" t="s">
        <v>775</v>
      </c>
      <c r="D455" s="161"/>
      <c r="E455" s="162"/>
      <c r="F455" s="162"/>
      <c r="G455" s="163"/>
      <c r="H455" s="164"/>
      <c r="I455" s="164"/>
      <c r="J455" s="164"/>
      <c r="K455" s="164"/>
      <c r="Q455" s="165">
        <v>1</v>
      </c>
    </row>
    <row r="456" spans="1:59" ht="12.75">
      <c r="A456" s="166">
        <v>278</v>
      </c>
      <c r="B456" s="167" t="s">
        <v>776</v>
      </c>
      <c r="C456" s="168" t="s">
        <v>777</v>
      </c>
      <c r="D456" s="169" t="s">
        <v>132</v>
      </c>
      <c r="E456" s="170">
        <v>17</v>
      </c>
      <c r="F456" s="170"/>
      <c r="G456" s="171">
        <f>E456*F456</f>
        <v>0</v>
      </c>
      <c r="H456" s="172">
        <v>0.0009</v>
      </c>
      <c r="I456" s="172">
        <f>E456*H456</f>
        <v>0.0153</v>
      </c>
      <c r="J456" s="172">
        <v>0</v>
      </c>
      <c r="K456" s="172">
        <f>E456*J456</f>
        <v>0</v>
      </c>
      <c r="Q456" s="165">
        <v>2</v>
      </c>
      <c r="AA456" s="138">
        <v>12</v>
      </c>
      <c r="AB456" s="138">
        <v>0</v>
      </c>
      <c r="AC456" s="138">
        <v>278</v>
      </c>
      <c r="BB456" s="138">
        <v>2</v>
      </c>
      <c r="BC456" s="138">
        <f>IF(BB456=1,G456,0)</f>
        <v>0</v>
      </c>
      <c r="BD456" s="138">
        <f>IF(BB456=2,G456,0)</f>
        <v>0</v>
      </c>
      <c r="BE456" s="138">
        <f>IF(BB456=3,G456,0)</f>
        <v>0</v>
      </c>
      <c r="BF456" s="138">
        <f>IF(BB456=4,G456,0)</f>
        <v>0</v>
      </c>
      <c r="BG456" s="138">
        <f>IF(BB456=5,G456,0)</f>
        <v>0</v>
      </c>
    </row>
    <row r="457" spans="1:59" ht="25.5">
      <c r="A457" s="166">
        <v>279</v>
      </c>
      <c r="B457" s="167" t="s">
        <v>778</v>
      </c>
      <c r="C457" s="168" t="s">
        <v>779</v>
      </c>
      <c r="D457" s="169" t="s">
        <v>132</v>
      </c>
      <c r="E457" s="170">
        <v>6</v>
      </c>
      <c r="F457" s="170"/>
      <c r="G457" s="171">
        <f>E457*F457</f>
        <v>0</v>
      </c>
      <c r="H457" s="172">
        <v>0.014</v>
      </c>
      <c r="I457" s="172">
        <f>E457*H457</f>
        <v>0.084</v>
      </c>
      <c r="J457" s="172">
        <v>0</v>
      </c>
      <c r="K457" s="172">
        <f>E457*J457</f>
        <v>0</v>
      </c>
      <c r="Q457" s="165">
        <v>2</v>
      </c>
      <c r="AA457" s="138">
        <v>12</v>
      </c>
      <c r="AB457" s="138">
        <v>1</v>
      </c>
      <c r="AC457" s="138">
        <v>279</v>
      </c>
      <c r="BB457" s="138">
        <v>2</v>
      </c>
      <c r="BC457" s="138">
        <f>IF(BB457=1,G457,0)</f>
        <v>0</v>
      </c>
      <c r="BD457" s="138">
        <f>IF(BB457=2,G457,0)</f>
        <v>0</v>
      </c>
      <c r="BE457" s="138">
        <f>IF(BB457=3,G457,0)</f>
        <v>0</v>
      </c>
      <c r="BF457" s="138">
        <f>IF(BB457=4,G457,0)</f>
        <v>0</v>
      </c>
      <c r="BG457" s="138">
        <f>IF(BB457=5,G457,0)</f>
        <v>0</v>
      </c>
    </row>
    <row r="458" spans="1:59" ht="25.5">
      <c r="A458" s="166">
        <v>280</v>
      </c>
      <c r="B458" s="167" t="s">
        <v>778</v>
      </c>
      <c r="C458" s="168" t="s">
        <v>780</v>
      </c>
      <c r="D458" s="169" t="s">
        <v>132</v>
      </c>
      <c r="E458" s="170">
        <v>8</v>
      </c>
      <c r="F458" s="170"/>
      <c r="G458" s="171">
        <f>E458*F458</f>
        <v>0</v>
      </c>
      <c r="H458" s="172">
        <v>0.014</v>
      </c>
      <c r="I458" s="172">
        <f>E458*H458</f>
        <v>0.112</v>
      </c>
      <c r="J458" s="172">
        <v>0</v>
      </c>
      <c r="K458" s="172">
        <f>E458*J458</f>
        <v>0</v>
      </c>
      <c r="Q458" s="165">
        <v>2</v>
      </c>
      <c r="AA458" s="138">
        <v>12</v>
      </c>
      <c r="AB458" s="138">
        <v>1</v>
      </c>
      <c r="AC458" s="138">
        <v>280</v>
      </c>
      <c r="BB458" s="138">
        <v>2</v>
      </c>
      <c r="BC458" s="138">
        <f>IF(BB458=1,G458,0)</f>
        <v>0</v>
      </c>
      <c r="BD458" s="138">
        <f>IF(BB458=2,G458,0)</f>
        <v>0</v>
      </c>
      <c r="BE458" s="138">
        <f>IF(BB458=3,G458,0)</f>
        <v>0</v>
      </c>
      <c r="BF458" s="138">
        <f>IF(BB458=4,G458,0)</f>
        <v>0</v>
      </c>
      <c r="BG458" s="138">
        <f>IF(BB458=5,G458,0)</f>
        <v>0</v>
      </c>
    </row>
    <row r="459" spans="1:59" ht="25.5">
      <c r="A459" s="166">
        <v>281</v>
      </c>
      <c r="B459" s="167" t="s">
        <v>781</v>
      </c>
      <c r="C459" s="168" t="s">
        <v>782</v>
      </c>
      <c r="D459" s="169" t="s">
        <v>132</v>
      </c>
      <c r="E459" s="170">
        <v>1</v>
      </c>
      <c r="F459" s="170"/>
      <c r="G459" s="171">
        <f>E459*F459</f>
        <v>0</v>
      </c>
      <c r="H459" s="172">
        <v>0.017</v>
      </c>
      <c r="I459" s="172">
        <f>E459*H459</f>
        <v>0.017</v>
      </c>
      <c r="J459" s="172">
        <v>0</v>
      </c>
      <c r="K459" s="172">
        <f>E459*J459</f>
        <v>0</v>
      </c>
      <c r="Q459" s="165">
        <v>2</v>
      </c>
      <c r="AA459" s="138">
        <v>12</v>
      </c>
      <c r="AB459" s="138">
        <v>1</v>
      </c>
      <c r="AC459" s="138">
        <v>281</v>
      </c>
      <c r="BB459" s="138">
        <v>2</v>
      </c>
      <c r="BC459" s="138">
        <f>IF(BB459=1,G459,0)</f>
        <v>0</v>
      </c>
      <c r="BD459" s="138">
        <f>IF(BB459=2,G459,0)</f>
        <v>0</v>
      </c>
      <c r="BE459" s="138">
        <f>IF(BB459=3,G459,0)</f>
        <v>0</v>
      </c>
      <c r="BF459" s="138">
        <f>IF(BB459=4,G459,0)</f>
        <v>0</v>
      </c>
      <c r="BG459" s="138">
        <f>IF(BB459=5,G459,0)</f>
        <v>0</v>
      </c>
    </row>
    <row r="460" spans="1:59" ht="25.5">
      <c r="A460" s="166">
        <v>282</v>
      </c>
      <c r="B460" s="167" t="s">
        <v>783</v>
      </c>
      <c r="C460" s="168" t="s">
        <v>784</v>
      </c>
      <c r="D460" s="169" t="s">
        <v>132</v>
      </c>
      <c r="E460" s="170">
        <v>1</v>
      </c>
      <c r="F460" s="170"/>
      <c r="G460" s="171">
        <f>E460*F460</f>
        <v>0</v>
      </c>
      <c r="H460" s="172">
        <v>0.023</v>
      </c>
      <c r="I460" s="172">
        <f>E460*H460</f>
        <v>0.023</v>
      </c>
      <c r="J460" s="172">
        <v>0</v>
      </c>
      <c r="K460" s="172">
        <f>E460*J460</f>
        <v>0</v>
      </c>
      <c r="Q460" s="165">
        <v>2</v>
      </c>
      <c r="AA460" s="138">
        <v>12</v>
      </c>
      <c r="AB460" s="138">
        <v>1</v>
      </c>
      <c r="AC460" s="138">
        <v>282</v>
      </c>
      <c r="BB460" s="138">
        <v>2</v>
      </c>
      <c r="BC460" s="138">
        <f>IF(BB460=1,G460,0)</f>
        <v>0</v>
      </c>
      <c r="BD460" s="138">
        <f>IF(BB460=2,G460,0)</f>
        <v>0</v>
      </c>
      <c r="BE460" s="138">
        <f>IF(BB460=3,G460,0)</f>
        <v>0</v>
      </c>
      <c r="BF460" s="138">
        <f>IF(BB460=4,G460,0)</f>
        <v>0</v>
      </c>
      <c r="BG460" s="138">
        <f>IF(BB460=5,G460,0)</f>
        <v>0</v>
      </c>
    </row>
    <row r="461" spans="1:59" ht="25.5">
      <c r="A461" s="166">
        <v>283</v>
      </c>
      <c r="B461" s="167" t="s">
        <v>785</v>
      </c>
      <c r="C461" s="168" t="s">
        <v>786</v>
      </c>
      <c r="D461" s="169" t="s">
        <v>132</v>
      </c>
      <c r="E461" s="170">
        <v>1</v>
      </c>
      <c r="F461" s="170"/>
      <c r="G461" s="171">
        <f>E461*F461</f>
        <v>0</v>
      </c>
      <c r="H461" s="172">
        <v>0.025</v>
      </c>
      <c r="I461" s="172">
        <f>E461*H461</f>
        <v>0.025</v>
      </c>
      <c r="J461" s="172">
        <v>0</v>
      </c>
      <c r="K461" s="172">
        <f>E461*J461</f>
        <v>0</v>
      </c>
      <c r="Q461" s="165">
        <v>2</v>
      </c>
      <c r="AA461" s="138">
        <v>12</v>
      </c>
      <c r="AB461" s="138">
        <v>1</v>
      </c>
      <c r="AC461" s="138">
        <v>283</v>
      </c>
      <c r="BB461" s="138">
        <v>2</v>
      </c>
      <c r="BC461" s="138">
        <f>IF(BB461=1,G461,0)</f>
        <v>0</v>
      </c>
      <c r="BD461" s="138">
        <f>IF(BB461=2,G461,0)</f>
        <v>0</v>
      </c>
      <c r="BE461" s="138">
        <f>IF(BB461=3,G461,0)</f>
        <v>0</v>
      </c>
      <c r="BF461" s="138">
        <f>IF(BB461=4,G461,0)</f>
        <v>0</v>
      </c>
      <c r="BG461" s="138">
        <f>IF(BB461=5,G461,0)</f>
        <v>0</v>
      </c>
    </row>
    <row r="462" spans="1:59" ht="12.75">
      <c r="A462" s="166">
        <v>284</v>
      </c>
      <c r="B462" s="167" t="s">
        <v>787</v>
      </c>
      <c r="C462" s="168" t="s">
        <v>788</v>
      </c>
      <c r="D462" s="169" t="s">
        <v>132</v>
      </c>
      <c r="E462" s="170">
        <v>26</v>
      </c>
      <c r="F462" s="170"/>
      <c r="G462" s="171">
        <f>E462*F462</f>
        <v>0</v>
      </c>
      <c r="H462" s="172">
        <v>0.0012</v>
      </c>
      <c r="I462" s="172">
        <f>E462*H462</f>
        <v>0.0312</v>
      </c>
      <c r="J462" s="172">
        <v>0</v>
      </c>
      <c r="K462" s="172">
        <f>E462*J462</f>
        <v>0</v>
      </c>
      <c r="Q462" s="165">
        <v>2</v>
      </c>
      <c r="AA462" s="138">
        <v>12</v>
      </c>
      <c r="AB462" s="138">
        <v>0</v>
      </c>
      <c r="AC462" s="138">
        <v>284</v>
      </c>
      <c r="BB462" s="138">
        <v>2</v>
      </c>
      <c r="BC462" s="138">
        <f>IF(BB462=1,G462,0)</f>
        <v>0</v>
      </c>
      <c r="BD462" s="138">
        <f>IF(BB462=2,G462,0)</f>
        <v>0</v>
      </c>
      <c r="BE462" s="138">
        <f>IF(BB462=3,G462,0)</f>
        <v>0</v>
      </c>
      <c r="BF462" s="138">
        <f>IF(BB462=4,G462,0)</f>
        <v>0</v>
      </c>
      <c r="BG462" s="138">
        <f>IF(BB462=5,G462,0)</f>
        <v>0</v>
      </c>
    </row>
    <row r="463" spans="1:59" ht="25.5">
      <c r="A463" s="166">
        <v>285</v>
      </c>
      <c r="B463" s="167" t="s">
        <v>789</v>
      </c>
      <c r="C463" s="168" t="s">
        <v>790</v>
      </c>
      <c r="D463" s="169" t="s">
        <v>132</v>
      </c>
      <c r="E463" s="170">
        <v>8</v>
      </c>
      <c r="F463" s="170"/>
      <c r="G463" s="171">
        <f>E463*F463</f>
        <v>0</v>
      </c>
      <c r="H463" s="172">
        <v>0.032</v>
      </c>
      <c r="I463" s="172">
        <f>E463*H463</f>
        <v>0.256</v>
      </c>
      <c r="J463" s="172">
        <v>0</v>
      </c>
      <c r="K463" s="172">
        <f>E463*J463</f>
        <v>0</v>
      </c>
      <c r="Q463" s="165">
        <v>2</v>
      </c>
      <c r="AA463" s="138">
        <v>12</v>
      </c>
      <c r="AB463" s="138">
        <v>1</v>
      </c>
      <c r="AC463" s="138">
        <v>285</v>
      </c>
      <c r="BB463" s="138">
        <v>2</v>
      </c>
      <c r="BC463" s="138">
        <f>IF(BB463=1,G463,0)</f>
        <v>0</v>
      </c>
      <c r="BD463" s="138">
        <f>IF(BB463=2,G463,0)</f>
        <v>0</v>
      </c>
      <c r="BE463" s="138">
        <f>IF(BB463=3,G463,0)</f>
        <v>0</v>
      </c>
      <c r="BF463" s="138">
        <f>IF(BB463=4,G463,0)</f>
        <v>0</v>
      </c>
      <c r="BG463" s="138">
        <f>IF(BB463=5,G463,0)</f>
        <v>0</v>
      </c>
    </row>
    <row r="464" spans="1:59" ht="25.5">
      <c r="A464" s="166">
        <v>286</v>
      </c>
      <c r="B464" s="167" t="s">
        <v>791</v>
      </c>
      <c r="C464" s="168" t="s">
        <v>792</v>
      </c>
      <c r="D464" s="169" t="s">
        <v>132</v>
      </c>
      <c r="E464" s="170">
        <v>4</v>
      </c>
      <c r="F464" s="170"/>
      <c r="G464" s="171">
        <f>E464*F464</f>
        <v>0</v>
      </c>
      <c r="H464" s="172">
        <v>0.032</v>
      </c>
      <c r="I464" s="172">
        <f>E464*H464</f>
        <v>0.128</v>
      </c>
      <c r="J464" s="172">
        <v>0</v>
      </c>
      <c r="K464" s="172">
        <f>E464*J464</f>
        <v>0</v>
      </c>
      <c r="Q464" s="165">
        <v>2</v>
      </c>
      <c r="AA464" s="138">
        <v>12</v>
      </c>
      <c r="AB464" s="138">
        <v>1</v>
      </c>
      <c r="AC464" s="138">
        <v>286</v>
      </c>
      <c r="BB464" s="138">
        <v>2</v>
      </c>
      <c r="BC464" s="138">
        <f>IF(BB464=1,G464,0)</f>
        <v>0</v>
      </c>
      <c r="BD464" s="138">
        <f>IF(BB464=2,G464,0)</f>
        <v>0</v>
      </c>
      <c r="BE464" s="138">
        <f>IF(BB464=3,G464,0)</f>
        <v>0</v>
      </c>
      <c r="BF464" s="138">
        <f>IF(BB464=4,G464,0)</f>
        <v>0</v>
      </c>
      <c r="BG464" s="138">
        <f>IF(BB464=5,G464,0)</f>
        <v>0</v>
      </c>
    </row>
    <row r="465" spans="1:59" ht="25.5">
      <c r="A465" s="166">
        <v>287</v>
      </c>
      <c r="B465" s="167" t="s">
        <v>793</v>
      </c>
      <c r="C465" s="168" t="s">
        <v>794</v>
      </c>
      <c r="D465" s="169" t="s">
        <v>132</v>
      </c>
      <c r="E465" s="170">
        <v>14</v>
      </c>
      <c r="F465" s="170"/>
      <c r="G465" s="171">
        <f>E465*F465</f>
        <v>0</v>
      </c>
      <c r="H465" s="172">
        <v>0.036</v>
      </c>
      <c r="I465" s="172">
        <f>E465*H465</f>
        <v>0.504</v>
      </c>
      <c r="J465" s="172">
        <v>0</v>
      </c>
      <c r="K465" s="172">
        <f>E465*J465</f>
        <v>0</v>
      </c>
      <c r="Q465" s="165">
        <v>2</v>
      </c>
      <c r="AA465" s="138">
        <v>12</v>
      </c>
      <c r="AB465" s="138">
        <v>1</v>
      </c>
      <c r="AC465" s="138">
        <v>287</v>
      </c>
      <c r="BB465" s="138">
        <v>2</v>
      </c>
      <c r="BC465" s="138">
        <f>IF(BB465=1,G465,0)</f>
        <v>0</v>
      </c>
      <c r="BD465" s="138">
        <f>IF(BB465=2,G465,0)</f>
        <v>0</v>
      </c>
      <c r="BE465" s="138">
        <f>IF(BB465=3,G465,0)</f>
        <v>0</v>
      </c>
      <c r="BF465" s="138">
        <f>IF(BB465=4,G465,0)</f>
        <v>0</v>
      </c>
      <c r="BG465" s="138">
        <f>IF(BB465=5,G465,0)</f>
        <v>0</v>
      </c>
    </row>
    <row r="466" spans="1:59" ht="12.75">
      <c r="A466" s="166">
        <v>288</v>
      </c>
      <c r="B466" s="167" t="s">
        <v>795</v>
      </c>
      <c r="C466" s="168" t="s">
        <v>796</v>
      </c>
      <c r="D466" s="169" t="s">
        <v>132</v>
      </c>
      <c r="E466" s="170">
        <v>8</v>
      </c>
      <c r="F466" s="170"/>
      <c r="G466" s="171">
        <f>E466*F466</f>
        <v>0</v>
      </c>
      <c r="H466" s="172">
        <v>0.00165</v>
      </c>
      <c r="I466" s="172">
        <f>E466*H466</f>
        <v>0.0132</v>
      </c>
      <c r="J466" s="172">
        <v>0</v>
      </c>
      <c r="K466" s="172">
        <f>E466*J466</f>
        <v>0</v>
      </c>
      <c r="Q466" s="165">
        <v>2</v>
      </c>
      <c r="AA466" s="138">
        <v>12</v>
      </c>
      <c r="AB466" s="138">
        <v>0</v>
      </c>
      <c r="AC466" s="138">
        <v>288</v>
      </c>
      <c r="BB466" s="138">
        <v>2</v>
      </c>
      <c r="BC466" s="138">
        <f>IF(BB466=1,G466,0)</f>
        <v>0</v>
      </c>
      <c r="BD466" s="138">
        <f>IF(BB466=2,G466,0)</f>
        <v>0</v>
      </c>
      <c r="BE466" s="138">
        <f>IF(BB466=3,G466,0)</f>
        <v>0</v>
      </c>
      <c r="BF466" s="138">
        <f>IF(BB466=4,G466,0)</f>
        <v>0</v>
      </c>
      <c r="BG466" s="138">
        <f>IF(BB466=5,G466,0)</f>
        <v>0</v>
      </c>
    </row>
    <row r="467" spans="1:59" ht="25.5">
      <c r="A467" s="166">
        <v>289</v>
      </c>
      <c r="B467" s="167" t="s">
        <v>797</v>
      </c>
      <c r="C467" s="168" t="s">
        <v>798</v>
      </c>
      <c r="D467" s="169" t="s">
        <v>132</v>
      </c>
      <c r="E467" s="170">
        <v>1</v>
      </c>
      <c r="F467" s="170"/>
      <c r="G467" s="171">
        <f>E467*F467</f>
        <v>0</v>
      </c>
      <c r="H467" s="172">
        <v>0.072</v>
      </c>
      <c r="I467" s="172">
        <f>E467*H467</f>
        <v>0.072</v>
      </c>
      <c r="J467" s="172">
        <v>0</v>
      </c>
      <c r="K467" s="172">
        <f>E467*J467</f>
        <v>0</v>
      </c>
      <c r="Q467" s="165">
        <v>2</v>
      </c>
      <c r="AA467" s="138">
        <v>12</v>
      </c>
      <c r="AB467" s="138">
        <v>1</v>
      </c>
      <c r="AC467" s="138">
        <v>289</v>
      </c>
      <c r="BB467" s="138">
        <v>2</v>
      </c>
      <c r="BC467" s="138">
        <f>IF(BB467=1,G467,0)</f>
        <v>0</v>
      </c>
      <c r="BD467" s="138">
        <f>IF(BB467=2,G467,0)</f>
        <v>0</v>
      </c>
      <c r="BE467" s="138">
        <f>IF(BB467=3,G467,0)</f>
        <v>0</v>
      </c>
      <c r="BF467" s="138">
        <f>IF(BB467=4,G467,0)</f>
        <v>0</v>
      </c>
      <c r="BG467" s="138">
        <f>IF(BB467=5,G467,0)</f>
        <v>0</v>
      </c>
    </row>
    <row r="468" spans="1:59" ht="25.5">
      <c r="A468" s="166">
        <v>290</v>
      </c>
      <c r="B468" s="167" t="s">
        <v>799</v>
      </c>
      <c r="C468" s="168" t="s">
        <v>800</v>
      </c>
      <c r="D468" s="169" t="s">
        <v>132</v>
      </c>
      <c r="E468" s="170">
        <v>4</v>
      </c>
      <c r="F468" s="170"/>
      <c r="G468" s="171">
        <f>E468*F468</f>
        <v>0</v>
      </c>
      <c r="H468" s="172">
        <v>0.066</v>
      </c>
      <c r="I468" s="172">
        <f>E468*H468</f>
        <v>0.264</v>
      </c>
      <c r="J468" s="172">
        <v>0</v>
      </c>
      <c r="K468" s="172">
        <f>E468*J468</f>
        <v>0</v>
      </c>
      <c r="Q468" s="165">
        <v>2</v>
      </c>
      <c r="AA468" s="138">
        <v>12</v>
      </c>
      <c r="AB468" s="138">
        <v>1</v>
      </c>
      <c r="AC468" s="138">
        <v>290</v>
      </c>
      <c r="BB468" s="138">
        <v>2</v>
      </c>
      <c r="BC468" s="138">
        <f>IF(BB468=1,G468,0)</f>
        <v>0</v>
      </c>
      <c r="BD468" s="138">
        <f>IF(BB468=2,G468,0)</f>
        <v>0</v>
      </c>
      <c r="BE468" s="138">
        <f>IF(BB468=3,G468,0)</f>
        <v>0</v>
      </c>
      <c r="BF468" s="138">
        <f>IF(BB468=4,G468,0)</f>
        <v>0</v>
      </c>
      <c r="BG468" s="138">
        <f>IF(BB468=5,G468,0)</f>
        <v>0</v>
      </c>
    </row>
    <row r="469" spans="1:59" ht="25.5">
      <c r="A469" s="166">
        <v>291</v>
      </c>
      <c r="B469" s="167" t="s">
        <v>801</v>
      </c>
      <c r="C469" s="168" t="s">
        <v>802</v>
      </c>
      <c r="D469" s="169" t="s">
        <v>132</v>
      </c>
      <c r="E469" s="170">
        <v>2</v>
      </c>
      <c r="F469" s="170"/>
      <c r="G469" s="171">
        <f>E469*F469</f>
        <v>0</v>
      </c>
      <c r="H469" s="172">
        <v>0.066</v>
      </c>
      <c r="I469" s="172">
        <f>E469*H469</f>
        <v>0.132</v>
      </c>
      <c r="J469" s="172">
        <v>0</v>
      </c>
      <c r="K469" s="172">
        <f>E469*J469</f>
        <v>0</v>
      </c>
      <c r="Q469" s="165">
        <v>2</v>
      </c>
      <c r="AA469" s="138">
        <v>12</v>
      </c>
      <c r="AB469" s="138">
        <v>1</v>
      </c>
      <c r="AC469" s="138">
        <v>291</v>
      </c>
      <c r="BB469" s="138">
        <v>2</v>
      </c>
      <c r="BC469" s="138">
        <f>IF(BB469=1,G469,0)</f>
        <v>0</v>
      </c>
      <c r="BD469" s="138">
        <f>IF(BB469=2,G469,0)</f>
        <v>0</v>
      </c>
      <c r="BE469" s="138">
        <f>IF(BB469=3,G469,0)</f>
        <v>0</v>
      </c>
      <c r="BF469" s="138">
        <f>IF(BB469=4,G469,0)</f>
        <v>0</v>
      </c>
      <c r="BG469" s="138">
        <f>IF(BB469=5,G469,0)</f>
        <v>0</v>
      </c>
    </row>
    <row r="470" spans="1:59" ht="25.5">
      <c r="A470" s="166">
        <v>292</v>
      </c>
      <c r="B470" s="167" t="s">
        <v>803</v>
      </c>
      <c r="C470" s="168" t="s">
        <v>804</v>
      </c>
      <c r="D470" s="169" t="s">
        <v>132</v>
      </c>
      <c r="E470" s="170">
        <v>1</v>
      </c>
      <c r="F470" s="170"/>
      <c r="G470" s="171">
        <f>E470*F470</f>
        <v>0</v>
      </c>
      <c r="H470" s="172">
        <v>0.066</v>
      </c>
      <c r="I470" s="172">
        <f>E470*H470</f>
        <v>0.066</v>
      </c>
      <c r="J470" s="172">
        <v>0</v>
      </c>
      <c r="K470" s="172">
        <f>E470*J470</f>
        <v>0</v>
      </c>
      <c r="Q470" s="165">
        <v>2</v>
      </c>
      <c r="AA470" s="138">
        <v>12</v>
      </c>
      <c r="AB470" s="138">
        <v>1</v>
      </c>
      <c r="AC470" s="138">
        <v>292</v>
      </c>
      <c r="BB470" s="138">
        <v>2</v>
      </c>
      <c r="BC470" s="138">
        <f>IF(BB470=1,G470,0)</f>
        <v>0</v>
      </c>
      <c r="BD470" s="138">
        <f>IF(BB470=2,G470,0)</f>
        <v>0</v>
      </c>
      <c r="BE470" s="138">
        <f>IF(BB470=3,G470,0)</f>
        <v>0</v>
      </c>
      <c r="BF470" s="138">
        <f>IF(BB470=4,G470,0)</f>
        <v>0</v>
      </c>
      <c r="BG470" s="138">
        <f>IF(BB470=5,G470,0)</f>
        <v>0</v>
      </c>
    </row>
    <row r="471" spans="1:59" ht="12.75">
      <c r="A471" s="166">
        <v>293</v>
      </c>
      <c r="B471" s="167" t="s">
        <v>805</v>
      </c>
      <c r="C471" s="168" t="s">
        <v>806</v>
      </c>
      <c r="D471" s="169" t="s">
        <v>147</v>
      </c>
      <c r="E471" s="170">
        <v>71.4</v>
      </c>
      <c r="F471" s="170"/>
      <c r="G471" s="171">
        <f>E471*F471</f>
        <v>0</v>
      </c>
      <c r="H471" s="172">
        <v>8E-05</v>
      </c>
      <c r="I471" s="172">
        <f>E471*H471</f>
        <v>0.005712000000000001</v>
      </c>
      <c r="J471" s="172">
        <v>0</v>
      </c>
      <c r="K471" s="172">
        <f>E471*J471</f>
        <v>0</v>
      </c>
      <c r="Q471" s="165">
        <v>2</v>
      </c>
      <c r="AA471" s="138">
        <v>12</v>
      </c>
      <c r="AB471" s="138">
        <v>0</v>
      </c>
      <c r="AC471" s="138">
        <v>293</v>
      </c>
      <c r="BB471" s="138">
        <v>2</v>
      </c>
      <c r="BC471" s="138">
        <f>IF(BB471=1,G471,0)</f>
        <v>0</v>
      </c>
      <c r="BD471" s="138">
        <f>IF(BB471=2,G471,0)</f>
        <v>0</v>
      </c>
      <c r="BE471" s="138">
        <f>IF(BB471=3,G471,0)</f>
        <v>0</v>
      </c>
      <c r="BF471" s="138">
        <f>IF(BB471=4,G471,0)</f>
        <v>0</v>
      </c>
      <c r="BG471" s="138">
        <f>IF(BB471=5,G471,0)</f>
        <v>0</v>
      </c>
    </row>
    <row r="472" spans="1:17" ht="12.75">
      <c r="A472" s="173"/>
      <c r="B472" s="174"/>
      <c r="C472" s="175" t="s">
        <v>807</v>
      </c>
      <c r="D472" s="176"/>
      <c r="E472" s="177">
        <v>59.7</v>
      </c>
      <c r="F472" s="178"/>
      <c r="G472" s="179"/>
      <c r="H472" s="180"/>
      <c r="I472" s="180"/>
      <c r="J472" s="180"/>
      <c r="K472" s="180"/>
      <c r="M472" s="138" t="s">
        <v>807</v>
      </c>
      <c r="O472" s="181"/>
      <c r="Q472" s="165"/>
    </row>
    <row r="473" spans="1:17" ht="12.75">
      <c r="A473" s="173"/>
      <c r="B473" s="174"/>
      <c r="C473" s="175" t="s">
        <v>808</v>
      </c>
      <c r="D473" s="176"/>
      <c r="E473" s="177">
        <v>11.7</v>
      </c>
      <c r="F473" s="178"/>
      <c r="G473" s="179"/>
      <c r="H473" s="180"/>
      <c r="I473" s="180"/>
      <c r="J473" s="180"/>
      <c r="K473" s="180"/>
      <c r="M473" s="138" t="s">
        <v>808</v>
      </c>
      <c r="O473" s="181"/>
      <c r="Q473" s="165"/>
    </row>
    <row r="474" spans="1:59" ht="25.5">
      <c r="A474" s="166">
        <v>294</v>
      </c>
      <c r="B474" s="167" t="s">
        <v>809</v>
      </c>
      <c r="C474" s="168" t="s">
        <v>810</v>
      </c>
      <c r="D474" s="169" t="s">
        <v>132</v>
      </c>
      <c r="E474" s="170">
        <v>1</v>
      </c>
      <c r="F474" s="170"/>
      <c r="G474" s="171">
        <f>E474*F474</f>
        <v>0</v>
      </c>
      <c r="H474" s="172">
        <v>0.04</v>
      </c>
      <c r="I474" s="172">
        <f>E474*H474</f>
        <v>0.04</v>
      </c>
      <c r="J474" s="172">
        <v>0</v>
      </c>
      <c r="K474" s="172">
        <f>E474*J474</f>
        <v>0</v>
      </c>
      <c r="Q474" s="165">
        <v>2</v>
      </c>
      <c r="AA474" s="138">
        <v>12</v>
      </c>
      <c r="AB474" s="138">
        <v>1</v>
      </c>
      <c r="AC474" s="138">
        <v>294</v>
      </c>
      <c r="BB474" s="138">
        <v>2</v>
      </c>
      <c r="BC474" s="138">
        <f>IF(BB474=1,G474,0)</f>
        <v>0</v>
      </c>
      <c r="BD474" s="138">
        <f>IF(BB474=2,G474,0)</f>
        <v>0</v>
      </c>
      <c r="BE474" s="138">
        <f>IF(BB474=3,G474,0)</f>
        <v>0</v>
      </c>
      <c r="BF474" s="138">
        <f>IF(BB474=4,G474,0)</f>
        <v>0</v>
      </c>
      <c r="BG474" s="138">
        <f>IF(BB474=5,G474,0)</f>
        <v>0</v>
      </c>
    </row>
    <row r="475" spans="1:59" ht="25.5">
      <c r="A475" s="166">
        <v>295</v>
      </c>
      <c r="B475" s="167" t="s">
        <v>809</v>
      </c>
      <c r="C475" s="168" t="s">
        <v>811</v>
      </c>
      <c r="D475" s="169" t="s">
        <v>132</v>
      </c>
      <c r="E475" s="170">
        <v>2</v>
      </c>
      <c r="F475" s="170"/>
      <c r="G475" s="171">
        <f>E475*F475</f>
        <v>0</v>
      </c>
      <c r="H475" s="172">
        <v>0.04</v>
      </c>
      <c r="I475" s="172">
        <f>E475*H475</f>
        <v>0.08</v>
      </c>
      <c r="J475" s="172">
        <v>0</v>
      </c>
      <c r="K475" s="172">
        <f>E475*J475</f>
        <v>0</v>
      </c>
      <c r="Q475" s="165">
        <v>2</v>
      </c>
      <c r="AA475" s="138">
        <v>12</v>
      </c>
      <c r="AB475" s="138">
        <v>1</v>
      </c>
      <c r="AC475" s="138">
        <v>295</v>
      </c>
      <c r="BB475" s="138">
        <v>2</v>
      </c>
      <c r="BC475" s="138">
        <f>IF(BB475=1,G475,0)</f>
        <v>0</v>
      </c>
      <c r="BD475" s="138">
        <f>IF(BB475=2,G475,0)</f>
        <v>0</v>
      </c>
      <c r="BE475" s="138">
        <f>IF(BB475=3,G475,0)</f>
        <v>0</v>
      </c>
      <c r="BF475" s="138">
        <f>IF(BB475=4,G475,0)</f>
        <v>0</v>
      </c>
      <c r="BG475" s="138">
        <f>IF(BB475=5,G475,0)</f>
        <v>0</v>
      </c>
    </row>
    <row r="476" spans="1:59" ht="25.5">
      <c r="A476" s="166">
        <v>296</v>
      </c>
      <c r="B476" s="167" t="s">
        <v>812</v>
      </c>
      <c r="C476" s="168" t="s">
        <v>813</v>
      </c>
      <c r="D476" s="169" t="s">
        <v>132</v>
      </c>
      <c r="E476" s="170">
        <v>1</v>
      </c>
      <c r="F476" s="170"/>
      <c r="G476" s="171">
        <f>E476*F476</f>
        <v>0</v>
      </c>
      <c r="H476" s="172">
        <v>0.042</v>
      </c>
      <c r="I476" s="172">
        <f>E476*H476</f>
        <v>0.042</v>
      </c>
      <c r="J476" s="172">
        <v>0</v>
      </c>
      <c r="K476" s="172">
        <f>E476*J476</f>
        <v>0</v>
      </c>
      <c r="Q476" s="165">
        <v>2</v>
      </c>
      <c r="AA476" s="138">
        <v>12</v>
      </c>
      <c r="AB476" s="138">
        <v>1</v>
      </c>
      <c r="AC476" s="138">
        <v>296</v>
      </c>
      <c r="BB476" s="138">
        <v>2</v>
      </c>
      <c r="BC476" s="138">
        <f>IF(BB476=1,G476,0)</f>
        <v>0</v>
      </c>
      <c r="BD476" s="138">
        <f>IF(BB476=2,G476,0)</f>
        <v>0</v>
      </c>
      <c r="BE476" s="138">
        <f>IF(BB476=3,G476,0)</f>
        <v>0</v>
      </c>
      <c r="BF476" s="138">
        <f>IF(BB476=4,G476,0)</f>
        <v>0</v>
      </c>
      <c r="BG476" s="138">
        <f>IF(BB476=5,G476,0)</f>
        <v>0</v>
      </c>
    </row>
    <row r="477" spans="1:59" ht="25.5">
      <c r="A477" s="166">
        <v>297</v>
      </c>
      <c r="B477" s="167" t="s">
        <v>814</v>
      </c>
      <c r="C477" s="168" t="s">
        <v>815</v>
      </c>
      <c r="D477" s="169" t="s">
        <v>132</v>
      </c>
      <c r="E477" s="170">
        <v>1</v>
      </c>
      <c r="F477" s="170"/>
      <c r="G477" s="171">
        <f>E477*F477</f>
        <v>0</v>
      </c>
      <c r="H477" s="172">
        <v>0.044</v>
      </c>
      <c r="I477" s="172">
        <f>E477*H477</f>
        <v>0.044</v>
      </c>
      <c r="J477" s="172">
        <v>0</v>
      </c>
      <c r="K477" s="172">
        <f>E477*J477</f>
        <v>0</v>
      </c>
      <c r="Q477" s="165">
        <v>2</v>
      </c>
      <c r="AA477" s="138">
        <v>12</v>
      </c>
      <c r="AB477" s="138">
        <v>1</v>
      </c>
      <c r="AC477" s="138">
        <v>297</v>
      </c>
      <c r="BB477" s="138">
        <v>2</v>
      </c>
      <c r="BC477" s="138">
        <f>IF(BB477=1,G477,0)</f>
        <v>0</v>
      </c>
      <c r="BD477" s="138">
        <f>IF(BB477=2,G477,0)</f>
        <v>0</v>
      </c>
      <c r="BE477" s="138">
        <f>IF(BB477=3,G477,0)</f>
        <v>0</v>
      </c>
      <c r="BF477" s="138">
        <f>IF(BB477=4,G477,0)</f>
        <v>0</v>
      </c>
      <c r="BG477" s="138">
        <f>IF(BB477=5,G477,0)</f>
        <v>0</v>
      </c>
    </row>
    <row r="478" spans="1:59" ht="12.75">
      <c r="A478" s="166">
        <v>298</v>
      </c>
      <c r="B478" s="167" t="s">
        <v>816</v>
      </c>
      <c r="C478" s="168" t="s">
        <v>817</v>
      </c>
      <c r="D478" s="169" t="s">
        <v>132</v>
      </c>
      <c r="E478" s="170">
        <v>3</v>
      </c>
      <c r="F478" s="170"/>
      <c r="G478" s="171">
        <f>E478*F478</f>
        <v>0</v>
      </c>
      <c r="H478" s="172">
        <v>0.044</v>
      </c>
      <c r="I478" s="172">
        <f>E478*H478</f>
        <v>0.132</v>
      </c>
      <c r="J478" s="172">
        <v>0</v>
      </c>
      <c r="K478" s="172">
        <f>E478*J478</f>
        <v>0</v>
      </c>
      <c r="Q478" s="165">
        <v>2</v>
      </c>
      <c r="AA478" s="138">
        <v>12</v>
      </c>
      <c r="AB478" s="138">
        <v>1</v>
      </c>
      <c r="AC478" s="138">
        <v>298</v>
      </c>
      <c r="BB478" s="138">
        <v>2</v>
      </c>
      <c r="BC478" s="138">
        <f>IF(BB478=1,G478,0)</f>
        <v>0</v>
      </c>
      <c r="BD478" s="138">
        <f>IF(BB478=2,G478,0)</f>
        <v>0</v>
      </c>
      <c r="BE478" s="138">
        <f>IF(BB478=3,G478,0)</f>
        <v>0</v>
      </c>
      <c r="BF478" s="138">
        <f>IF(BB478=4,G478,0)</f>
        <v>0</v>
      </c>
      <c r="BG478" s="138">
        <f>IF(BB478=5,G478,0)</f>
        <v>0</v>
      </c>
    </row>
    <row r="479" spans="1:59" ht="25.5">
      <c r="A479" s="166">
        <v>299</v>
      </c>
      <c r="B479" s="167" t="s">
        <v>816</v>
      </c>
      <c r="C479" s="168" t="s">
        <v>818</v>
      </c>
      <c r="D479" s="169" t="s">
        <v>132</v>
      </c>
      <c r="E479" s="170">
        <v>3</v>
      </c>
      <c r="F479" s="170"/>
      <c r="G479" s="171">
        <f>E479*F479</f>
        <v>0</v>
      </c>
      <c r="H479" s="172">
        <v>0.044</v>
      </c>
      <c r="I479" s="172">
        <f>E479*H479</f>
        <v>0.132</v>
      </c>
      <c r="J479" s="172">
        <v>0</v>
      </c>
      <c r="K479" s="172">
        <f>E479*J479</f>
        <v>0</v>
      </c>
      <c r="Q479" s="165">
        <v>2</v>
      </c>
      <c r="AA479" s="138">
        <v>12</v>
      </c>
      <c r="AB479" s="138">
        <v>1</v>
      </c>
      <c r="AC479" s="138">
        <v>299</v>
      </c>
      <c r="BB479" s="138">
        <v>2</v>
      </c>
      <c r="BC479" s="138">
        <f>IF(BB479=1,G479,0)</f>
        <v>0</v>
      </c>
      <c r="BD479" s="138">
        <f>IF(BB479=2,G479,0)</f>
        <v>0</v>
      </c>
      <c r="BE479" s="138">
        <f>IF(BB479=3,G479,0)</f>
        <v>0</v>
      </c>
      <c r="BF479" s="138">
        <f>IF(BB479=4,G479,0)</f>
        <v>0</v>
      </c>
      <c r="BG479" s="138">
        <f>IF(BB479=5,G479,0)</f>
        <v>0</v>
      </c>
    </row>
    <row r="480" spans="1:59" ht="12.75">
      <c r="A480" s="166">
        <v>300</v>
      </c>
      <c r="B480" s="167" t="s">
        <v>819</v>
      </c>
      <c r="C480" s="168" t="s">
        <v>820</v>
      </c>
      <c r="D480" s="169" t="s">
        <v>132</v>
      </c>
      <c r="E480" s="170">
        <v>8</v>
      </c>
      <c r="F480" s="170"/>
      <c r="G480" s="171">
        <f>E480*F480</f>
        <v>0</v>
      </c>
      <c r="H480" s="172">
        <v>0.00028</v>
      </c>
      <c r="I480" s="172">
        <f>E480*H480</f>
        <v>0.00224</v>
      </c>
      <c r="J480" s="172">
        <v>0</v>
      </c>
      <c r="K480" s="172">
        <f>E480*J480</f>
        <v>0</v>
      </c>
      <c r="Q480" s="165">
        <v>2</v>
      </c>
      <c r="AA480" s="138">
        <v>12</v>
      </c>
      <c r="AB480" s="138">
        <v>0</v>
      </c>
      <c r="AC480" s="138">
        <v>300</v>
      </c>
      <c r="BB480" s="138">
        <v>2</v>
      </c>
      <c r="BC480" s="138">
        <f>IF(BB480=1,G480,0)</f>
        <v>0</v>
      </c>
      <c r="BD480" s="138">
        <f>IF(BB480=2,G480,0)</f>
        <v>0</v>
      </c>
      <c r="BE480" s="138">
        <f>IF(BB480=3,G480,0)</f>
        <v>0</v>
      </c>
      <c r="BF480" s="138">
        <f>IF(BB480=4,G480,0)</f>
        <v>0</v>
      </c>
      <c r="BG480" s="138">
        <f>IF(BB480=5,G480,0)</f>
        <v>0</v>
      </c>
    </row>
    <row r="481" spans="1:59" ht="25.5">
      <c r="A481" s="166">
        <v>301</v>
      </c>
      <c r="B481" s="167" t="s">
        <v>821</v>
      </c>
      <c r="C481" s="168" t="s">
        <v>822</v>
      </c>
      <c r="D481" s="169" t="s">
        <v>132</v>
      </c>
      <c r="E481" s="170">
        <v>8</v>
      </c>
      <c r="F481" s="170"/>
      <c r="G481" s="171">
        <f>E481*F481</f>
        <v>0</v>
      </c>
      <c r="H481" s="172">
        <v>0.059</v>
      </c>
      <c r="I481" s="172">
        <f>E481*H481</f>
        <v>0.472</v>
      </c>
      <c r="J481" s="172">
        <v>0</v>
      </c>
      <c r="K481" s="172">
        <f>E481*J481</f>
        <v>0</v>
      </c>
      <c r="Q481" s="165">
        <v>2</v>
      </c>
      <c r="AA481" s="138">
        <v>12</v>
      </c>
      <c r="AB481" s="138">
        <v>1</v>
      </c>
      <c r="AC481" s="138">
        <v>301</v>
      </c>
      <c r="BB481" s="138">
        <v>2</v>
      </c>
      <c r="BC481" s="138">
        <f>IF(BB481=1,G481,0)</f>
        <v>0</v>
      </c>
      <c r="BD481" s="138">
        <f>IF(BB481=2,G481,0)</f>
        <v>0</v>
      </c>
      <c r="BE481" s="138">
        <f>IF(BB481=3,G481,0)</f>
        <v>0</v>
      </c>
      <c r="BF481" s="138">
        <f>IF(BB481=4,G481,0)</f>
        <v>0</v>
      </c>
      <c r="BG481" s="138">
        <f>IF(BB481=5,G481,0)</f>
        <v>0</v>
      </c>
    </row>
    <row r="482" spans="1:59" ht="12.75">
      <c r="A482" s="166">
        <v>302</v>
      </c>
      <c r="B482" s="167" t="s">
        <v>823</v>
      </c>
      <c r="C482" s="168" t="s">
        <v>824</v>
      </c>
      <c r="D482" s="169" t="s">
        <v>132</v>
      </c>
      <c r="E482" s="170">
        <v>51</v>
      </c>
      <c r="F482" s="170"/>
      <c r="G482" s="171">
        <f>E482*F482</f>
        <v>0</v>
      </c>
      <c r="H482" s="172">
        <v>0</v>
      </c>
      <c r="I482" s="172">
        <f>E482*H482</f>
        <v>0</v>
      </c>
      <c r="J482" s="172">
        <v>0</v>
      </c>
      <c r="K482" s="172">
        <f>E482*J482</f>
        <v>0</v>
      </c>
      <c r="Q482" s="165">
        <v>2</v>
      </c>
      <c r="AA482" s="138">
        <v>12</v>
      </c>
      <c r="AB482" s="138">
        <v>0</v>
      </c>
      <c r="AC482" s="138">
        <v>302</v>
      </c>
      <c r="BB482" s="138">
        <v>2</v>
      </c>
      <c r="BC482" s="138">
        <f>IF(BB482=1,G482,0)</f>
        <v>0</v>
      </c>
      <c r="BD482" s="138">
        <f>IF(BB482=2,G482,0)</f>
        <v>0</v>
      </c>
      <c r="BE482" s="138">
        <f>IF(BB482=3,G482,0)</f>
        <v>0</v>
      </c>
      <c r="BF482" s="138">
        <f>IF(BB482=4,G482,0)</f>
        <v>0</v>
      </c>
      <c r="BG482" s="138">
        <f>IF(BB482=5,G482,0)</f>
        <v>0</v>
      </c>
    </row>
    <row r="483" spans="1:59" ht="12.75">
      <c r="A483" s="166">
        <v>303</v>
      </c>
      <c r="B483" s="167" t="s">
        <v>825</v>
      </c>
      <c r="C483" s="168" t="s">
        <v>826</v>
      </c>
      <c r="D483" s="169" t="s">
        <v>132</v>
      </c>
      <c r="E483" s="170">
        <v>11</v>
      </c>
      <c r="F483" s="170"/>
      <c r="G483" s="171">
        <f>E483*F483</f>
        <v>0</v>
      </c>
      <c r="H483" s="172">
        <v>0</v>
      </c>
      <c r="I483" s="172">
        <f>E483*H483</f>
        <v>0</v>
      </c>
      <c r="J483" s="172">
        <v>0</v>
      </c>
      <c r="K483" s="172">
        <f>E483*J483</f>
        <v>0</v>
      </c>
      <c r="Q483" s="165">
        <v>2</v>
      </c>
      <c r="AA483" s="138">
        <v>12</v>
      </c>
      <c r="AB483" s="138">
        <v>0</v>
      </c>
      <c r="AC483" s="138">
        <v>303</v>
      </c>
      <c r="BB483" s="138">
        <v>2</v>
      </c>
      <c r="BC483" s="138">
        <f>IF(BB483=1,G483,0)</f>
        <v>0</v>
      </c>
      <c r="BD483" s="138">
        <f>IF(BB483=2,G483,0)</f>
        <v>0</v>
      </c>
      <c r="BE483" s="138">
        <f>IF(BB483=3,G483,0)</f>
        <v>0</v>
      </c>
      <c r="BF483" s="138">
        <f>IF(BB483=4,G483,0)</f>
        <v>0</v>
      </c>
      <c r="BG483" s="138">
        <f>IF(BB483=5,G483,0)</f>
        <v>0</v>
      </c>
    </row>
    <row r="484" spans="1:59" ht="12.75">
      <c r="A484" s="166">
        <v>304</v>
      </c>
      <c r="B484" s="167" t="s">
        <v>827</v>
      </c>
      <c r="C484" s="168" t="s">
        <v>828</v>
      </c>
      <c r="D484" s="169" t="s">
        <v>292</v>
      </c>
      <c r="E484" s="170">
        <v>2.693</v>
      </c>
      <c r="F484" s="170"/>
      <c r="G484" s="171">
        <f>E484*F484</f>
        <v>0</v>
      </c>
      <c r="H484" s="172">
        <v>0</v>
      </c>
      <c r="I484" s="172">
        <f>E484*H484</f>
        <v>0</v>
      </c>
      <c r="J484" s="172">
        <v>0</v>
      </c>
      <c r="K484" s="172">
        <f>E484*J484</f>
        <v>0</v>
      </c>
      <c r="Q484" s="165">
        <v>2</v>
      </c>
      <c r="AA484" s="138">
        <v>12</v>
      </c>
      <c r="AB484" s="138">
        <v>0</v>
      </c>
      <c r="AC484" s="138">
        <v>304</v>
      </c>
      <c r="BB484" s="138">
        <v>2</v>
      </c>
      <c r="BC484" s="138">
        <f>IF(BB484=1,G484,0)</f>
        <v>0</v>
      </c>
      <c r="BD484" s="138">
        <f>IF(BB484=2,G484,0)</f>
        <v>0</v>
      </c>
      <c r="BE484" s="138">
        <f>IF(BB484=3,G484,0)</f>
        <v>0</v>
      </c>
      <c r="BF484" s="138">
        <f>IF(BB484=4,G484,0)</f>
        <v>0</v>
      </c>
      <c r="BG484" s="138">
        <f>IF(BB484=5,G484,0)</f>
        <v>0</v>
      </c>
    </row>
    <row r="485" spans="1:59" ht="12.75">
      <c r="A485" s="182"/>
      <c r="B485" s="183" t="s">
        <v>72</v>
      </c>
      <c r="C485" s="184" t="str">
        <f>CONCATENATE(B455," ",C455)</f>
        <v>766 Konstrukce truhlářské</v>
      </c>
      <c r="D485" s="182"/>
      <c r="E485" s="185"/>
      <c r="F485" s="185"/>
      <c r="G485" s="186">
        <f>SUM(G455:G484)</f>
        <v>0</v>
      </c>
      <c r="H485" s="187"/>
      <c r="I485" s="188">
        <f>SUM(I455:I484)</f>
        <v>2.6926520000000007</v>
      </c>
      <c r="J485" s="187"/>
      <c r="K485" s="188">
        <f>SUM(K455:K484)</f>
        <v>0</v>
      </c>
      <c r="Q485" s="165">
        <v>4</v>
      </c>
      <c r="BC485" s="189">
        <f>SUM(BC455:BC484)</f>
        <v>0</v>
      </c>
      <c r="BD485" s="189">
        <f>SUM(BD455:BD484)</f>
        <v>0</v>
      </c>
      <c r="BE485" s="189">
        <f>SUM(BE455:BE484)</f>
        <v>0</v>
      </c>
      <c r="BF485" s="189">
        <f>SUM(BF455:BF484)</f>
        <v>0</v>
      </c>
      <c r="BG485" s="189">
        <f>SUM(BG455:BG484)</f>
        <v>0</v>
      </c>
    </row>
    <row r="486" spans="1:17" ht="12.75">
      <c r="A486" s="158" t="s">
        <v>69</v>
      </c>
      <c r="B486" s="159" t="s">
        <v>829</v>
      </c>
      <c r="C486" s="160" t="s">
        <v>830</v>
      </c>
      <c r="D486" s="161"/>
      <c r="E486" s="162"/>
      <c r="F486" s="162"/>
      <c r="G486" s="163"/>
      <c r="H486" s="164"/>
      <c r="I486" s="164"/>
      <c r="J486" s="164"/>
      <c r="K486" s="164"/>
      <c r="Q486" s="165">
        <v>1</v>
      </c>
    </row>
    <row r="487" spans="1:59" ht="12.75">
      <c r="A487" s="166">
        <v>305</v>
      </c>
      <c r="B487" s="167" t="s">
        <v>831</v>
      </c>
      <c r="C487" s="168" t="s">
        <v>832</v>
      </c>
      <c r="D487" s="169" t="s">
        <v>103</v>
      </c>
      <c r="E487" s="170">
        <v>542.8</v>
      </c>
      <c r="F487" s="170"/>
      <c r="G487" s="171">
        <f>E487*F487</f>
        <v>0</v>
      </c>
      <c r="H487" s="172">
        <v>0.0002</v>
      </c>
      <c r="I487" s="172">
        <f>E487*H487</f>
        <v>0.10855999999999999</v>
      </c>
      <c r="J487" s="172">
        <v>0</v>
      </c>
      <c r="K487" s="172">
        <f>E487*J487</f>
        <v>0</v>
      </c>
      <c r="Q487" s="165">
        <v>2</v>
      </c>
      <c r="AA487" s="138">
        <v>12</v>
      </c>
      <c r="AB487" s="138">
        <v>0</v>
      </c>
      <c r="AC487" s="138">
        <v>305</v>
      </c>
      <c r="BB487" s="138">
        <v>2</v>
      </c>
      <c r="BC487" s="138">
        <f>IF(BB487=1,G487,0)</f>
        <v>0</v>
      </c>
      <c r="BD487" s="138">
        <f>IF(BB487=2,G487,0)</f>
        <v>0</v>
      </c>
      <c r="BE487" s="138">
        <f>IF(BB487=3,G487,0)</f>
        <v>0</v>
      </c>
      <c r="BF487" s="138">
        <f>IF(BB487=4,G487,0)</f>
        <v>0</v>
      </c>
      <c r="BG487" s="138">
        <f>IF(BB487=5,G487,0)</f>
        <v>0</v>
      </c>
    </row>
    <row r="488" spans="1:59" ht="12.75">
      <c r="A488" s="166">
        <v>306</v>
      </c>
      <c r="B488" s="167" t="s">
        <v>833</v>
      </c>
      <c r="C488" s="168" t="s">
        <v>834</v>
      </c>
      <c r="D488" s="169" t="s">
        <v>103</v>
      </c>
      <c r="E488" s="170">
        <v>542.8</v>
      </c>
      <c r="F488" s="170"/>
      <c r="G488" s="171">
        <f>E488*F488</f>
        <v>0</v>
      </c>
      <c r="H488" s="172">
        <v>7E-05</v>
      </c>
      <c r="I488" s="172">
        <f>E488*H488</f>
        <v>0.037995999999999995</v>
      </c>
      <c r="J488" s="172">
        <v>0</v>
      </c>
      <c r="K488" s="172">
        <f>E488*J488</f>
        <v>0</v>
      </c>
      <c r="Q488" s="165">
        <v>2</v>
      </c>
      <c r="AA488" s="138">
        <v>12</v>
      </c>
      <c r="AB488" s="138">
        <v>0</v>
      </c>
      <c r="AC488" s="138">
        <v>306</v>
      </c>
      <c r="BB488" s="138">
        <v>2</v>
      </c>
      <c r="BC488" s="138">
        <f>IF(BB488=1,G488,0)</f>
        <v>0</v>
      </c>
      <c r="BD488" s="138">
        <f>IF(BB488=2,G488,0)</f>
        <v>0</v>
      </c>
      <c r="BE488" s="138">
        <f>IF(BB488=3,G488,0)</f>
        <v>0</v>
      </c>
      <c r="BF488" s="138">
        <f>IF(BB488=4,G488,0)</f>
        <v>0</v>
      </c>
      <c r="BG488" s="138">
        <f>IF(BB488=5,G488,0)</f>
        <v>0</v>
      </c>
    </row>
    <row r="489" spans="1:59" ht="12.75">
      <c r="A489" s="166">
        <v>307</v>
      </c>
      <c r="B489" s="167" t="s">
        <v>835</v>
      </c>
      <c r="C489" s="168" t="s">
        <v>836</v>
      </c>
      <c r="D489" s="169" t="s">
        <v>103</v>
      </c>
      <c r="E489" s="170">
        <v>542.8</v>
      </c>
      <c r="F489" s="170"/>
      <c r="G489" s="171">
        <f>E489*F489</f>
        <v>0</v>
      </c>
      <c r="H489" s="172">
        <v>0.00015</v>
      </c>
      <c r="I489" s="172">
        <f>E489*H489</f>
        <v>0.08141999999999999</v>
      </c>
      <c r="J489" s="172">
        <v>0</v>
      </c>
      <c r="K489" s="172">
        <f>E489*J489</f>
        <v>0</v>
      </c>
      <c r="Q489" s="165">
        <v>2</v>
      </c>
      <c r="AA489" s="138">
        <v>12</v>
      </c>
      <c r="AB489" s="138">
        <v>0</v>
      </c>
      <c r="AC489" s="138">
        <v>307</v>
      </c>
      <c r="BB489" s="138">
        <v>2</v>
      </c>
      <c r="BC489" s="138">
        <f>IF(BB489=1,G489,0)</f>
        <v>0</v>
      </c>
      <c r="BD489" s="138">
        <f>IF(BB489=2,G489,0)</f>
        <v>0</v>
      </c>
      <c r="BE489" s="138">
        <f>IF(BB489=3,G489,0)</f>
        <v>0</v>
      </c>
      <c r="BF489" s="138">
        <f>IF(BB489=4,G489,0)</f>
        <v>0</v>
      </c>
      <c r="BG489" s="138">
        <f>IF(BB489=5,G489,0)</f>
        <v>0</v>
      </c>
    </row>
    <row r="490" spans="1:59" ht="12.75">
      <c r="A490" s="182"/>
      <c r="B490" s="183" t="s">
        <v>72</v>
      </c>
      <c r="C490" s="184" t="str">
        <f>CONCATENATE(B486," ",C486)</f>
        <v>784 Malby</v>
      </c>
      <c r="D490" s="182"/>
      <c r="E490" s="185"/>
      <c r="F490" s="185"/>
      <c r="G490" s="186">
        <f>SUM(G486:G489)</f>
        <v>0</v>
      </c>
      <c r="H490" s="187"/>
      <c r="I490" s="188">
        <f>SUM(I486:I489)</f>
        <v>0.22797599999999998</v>
      </c>
      <c r="J490" s="187"/>
      <c r="K490" s="188">
        <f>SUM(K486:K489)</f>
        <v>0</v>
      </c>
      <c r="Q490" s="165">
        <v>4</v>
      </c>
      <c r="BC490" s="189">
        <f>SUM(BC486:BC489)</f>
        <v>0</v>
      </c>
      <c r="BD490" s="189">
        <f>SUM(BD486:BD489)</f>
        <v>0</v>
      </c>
      <c r="BE490" s="189">
        <f>SUM(BE486:BE489)</f>
        <v>0</v>
      </c>
      <c r="BF490" s="189">
        <f>SUM(BF486:BF489)</f>
        <v>0</v>
      </c>
      <c r="BG490" s="189">
        <f>SUM(BG486:BG489)</f>
        <v>0</v>
      </c>
    </row>
    <row r="491" spans="1:17" ht="12.75">
      <c r="A491" s="158" t="s">
        <v>69</v>
      </c>
      <c r="B491" s="159" t="s">
        <v>837</v>
      </c>
      <c r="C491" s="160" t="s">
        <v>838</v>
      </c>
      <c r="D491" s="161"/>
      <c r="E491" s="162"/>
      <c r="F491" s="162"/>
      <c r="G491" s="163"/>
      <c r="H491" s="164"/>
      <c r="I491" s="164"/>
      <c r="J491" s="164"/>
      <c r="K491" s="164"/>
      <c r="Q491" s="165">
        <v>1</v>
      </c>
    </row>
    <row r="492" spans="1:59" ht="25.5">
      <c r="A492" s="166">
        <v>308</v>
      </c>
      <c r="B492" s="167" t="s">
        <v>839</v>
      </c>
      <c r="C492" s="168" t="s">
        <v>840</v>
      </c>
      <c r="D492" s="169" t="s">
        <v>132</v>
      </c>
      <c r="E492" s="170">
        <v>3</v>
      </c>
      <c r="F492" s="170"/>
      <c r="G492" s="171">
        <f>E492*F492</f>
        <v>0</v>
      </c>
      <c r="H492" s="172">
        <v>0.0065</v>
      </c>
      <c r="I492" s="172">
        <f>E492*H492</f>
        <v>0.0195</v>
      </c>
      <c r="J492" s="172">
        <v>0</v>
      </c>
      <c r="K492" s="172">
        <f>E492*J492</f>
        <v>0</v>
      </c>
      <c r="Q492" s="165">
        <v>2</v>
      </c>
      <c r="AA492" s="138">
        <v>12</v>
      </c>
      <c r="AB492" s="138">
        <v>0</v>
      </c>
      <c r="AC492" s="138">
        <v>308</v>
      </c>
      <c r="BB492" s="138">
        <v>4</v>
      </c>
      <c r="BC492" s="138">
        <f>IF(BB492=1,G492,0)</f>
        <v>0</v>
      </c>
      <c r="BD492" s="138">
        <f>IF(BB492=2,G492,0)</f>
        <v>0</v>
      </c>
      <c r="BE492" s="138">
        <f>IF(BB492=3,G492,0)</f>
        <v>0</v>
      </c>
      <c r="BF492" s="138">
        <f>IF(BB492=4,G492,0)</f>
        <v>0</v>
      </c>
      <c r="BG492" s="138">
        <f>IF(BB492=5,G492,0)</f>
        <v>0</v>
      </c>
    </row>
    <row r="493" spans="1:59" ht="25.5">
      <c r="A493" s="166">
        <v>309</v>
      </c>
      <c r="B493" s="167" t="s">
        <v>841</v>
      </c>
      <c r="C493" s="168" t="s">
        <v>842</v>
      </c>
      <c r="D493" s="169" t="s">
        <v>147</v>
      </c>
      <c r="E493" s="170">
        <v>152.7</v>
      </c>
      <c r="F493" s="170"/>
      <c r="G493" s="171">
        <f>E493*F493</f>
        <v>0</v>
      </c>
      <c r="H493" s="172">
        <v>0.0011</v>
      </c>
      <c r="I493" s="172">
        <f>E493*H493</f>
        <v>0.16797</v>
      </c>
      <c r="J493" s="172">
        <v>0</v>
      </c>
      <c r="K493" s="172">
        <f>E493*J493</f>
        <v>0</v>
      </c>
      <c r="Q493" s="165">
        <v>2</v>
      </c>
      <c r="AA493" s="138">
        <v>12</v>
      </c>
      <c r="AB493" s="138">
        <v>0</v>
      </c>
      <c r="AC493" s="138">
        <v>309</v>
      </c>
      <c r="BB493" s="138">
        <v>4</v>
      </c>
      <c r="BC493" s="138">
        <f>IF(BB493=1,G493,0)</f>
        <v>0</v>
      </c>
      <c r="BD493" s="138">
        <f>IF(BB493=2,G493,0)</f>
        <v>0</v>
      </c>
      <c r="BE493" s="138">
        <f>IF(BB493=3,G493,0)</f>
        <v>0</v>
      </c>
      <c r="BF493" s="138">
        <f>IF(BB493=4,G493,0)</f>
        <v>0</v>
      </c>
      <c r="BG493" s="138">
        <f>IF(BB493=5,G493,0)</f>
        <v>0</v>
      </c>
    </row>
    <row r="494" spans="1:17" ht="12.75">
      <c r="A494" s="173"/>
      <c r="B494" s="174"/>
      <c r="C494" s="175" t="s">
        <v>843</v>
      </c>
      <c r="D494" s="176"/>
      <c r="E494" s="177">
        <v>152.7</v>
      </c>
      <c r="F494" s="178"/>
      <c r="G494" s="179"/>
      <c r="H494" s="180"/>
      <c r="I494" s="180"/>
      <c r="J494" s="180"/>
      <c r="K494" s="180"/>
      <c r="M494" s="138" t="s">
        <v>843</v>
      </c>
      <c r="O494" s="181"/>
      <c r="Q494" s="165"/>
    </row>
    <row r="495" spans="1:59" ht="25.5">
      <c r="A495" s="166">
        <v>310</v>
      </c>
      <c r="B495" s="167" t="s">
        <v>844</v>
      </c>
      <c r="C495" s="168" t="s">
        <v>845</v>
      </c>
      <c r="D495" s="169" t="s">
        <v>132</v>
      </c>
      <c r="E495" s="170">
        <v>48</v>
      </c>
      <c r="F495" s="170"/>
      <c r="G495" s="171">
        <f>E495*F495</f>
        <v>0</v>
      </c>
      <c r="H495" s="172">
        <v>0.00028</v>
      </c>
      <c r="I495" s="172">
        <f>E495*H495</f>
        <v>0.013439999999999999</v>
      </c>
      <c r="J495" s="172">
        <v>0</v>
      </c>
      <c r="K495" s="172">
        <f>E495*J495</f>
        <v>0</v>
      </c>
      <c r="Q495" s="165">
        <v>2</v>
      </c>
      <c r="AA495" s="138">
        <v>12</v>
      </c>
      <c r="AB495" s="138">
        <v>0</v>
      </c>
      <c r="AC495" s="138">
        <v>310</v>
      </c>
      <c r="BB495" s="138">
        <v>4</v>
      </c>
      <c r="BC495" s="138">
        <f>IF(BB495=1,G495,0)</f>
        <v>0</v>
      </c>
      <c r="BD495" s="138">
        <f>IF(BB495=2,G495,0)</f>
        <v>0</v>
      </c>
      <c r="BE495" s="138">
        <f>IF(BB495=3,G495,0)</f>
        <v>0</v>
      </c>
      <c r="BF495" s="138">
        <f>IF(BB495=4,G495,0)</f>
        <v>0</v>
      </c>
      <c r="BG495" s="138">
        <f>IF(BB495=5,G495,0)</f>
        <v>0</v>
      </c>
    </row>
    <row r="496" spans="1:59" ht="25.5">
      <c r="A496" s="166">
        <v>311</v>
      </c>
      <c r="B496" s="167" t="s">
        <v>846</v>
      </c>
      <c r="C496" s="168" t="s">
        <v>847</v>
      </c>
      <c r="D496" s="169" t="s">
        <v>132</v>
      </c>
      <c r="E496" s="170">
        <v>12</v>
      </c>
      <c r="F496" s="170"/>
      <c r="G496" s="171">
        <f>E496*F496</f>
        <v>0</v>
      </c>
      <c r="H496" s="172">
        <v>0.00042</v>
      </c>
      <c r="I496" s="172">
        <f>E496*H496</f>
        <v>0.00504</v>
      </c>
      <c r="J496" s="172">
        <v>0</v>
      </c>
      <c r="K496" s="172">
        <f>E496*J496</f>
        <v>0</v>
      </c>
      <c r="Q496" s="165">
        <v>2</v>
      </c>
      <c r="AA496" s="138">
        <v>12</v>
      </c>
      <c r="AB496" s="138">
        <v>0</v>
      </c>
      <c r="AC496" s="138">
        <v>311</v>
      </c>
      <c r="BB496" s="138">
        <v>4</v>
      </c>
      <c r="BC496" s="138">
        <f>IF(BB496=1,G496,0)</f>
        <v>0</v>
      </c>
      <c r="BD496" s="138">
        <f>IF(BB496=2,G496,0)</f>
        <v>0</v>
      </c>
      <c r="BE496" s="138">
        <f>IF(BB496=3,G496,0)</f>
        <v>0</v>
      </c>
      <c r="BF496" s="138">
        <f>IF(BB496=4,G496,0)</f>
        <v>0</v>
      </c>
      <c r="BG496" s="138">
        <f>IF(BB496=5,G496,0)</f>
        <v>0</v>
      </c>
    </row>
    <row r="497" spans="1:59" ht="25.5">
      <c r="A497" s="166">
        <v>312</v>
      </c>
      <c r="B497" s="167" t="s">
        <v>848</v>
      </c>
      <c r="C497" s="168" t="s">
        <v>849</v>
      </c>
      <c r="D497" s="169" t="s">
        <v>147</v>
      </c>
      <c r="E497" s="170">
        <v>20</v>
      </c>
      <c r="F497" s="170"/>
      <c r="G497" s="171">
        <f>E497*F497</f>
        <v>0</v>
      </c>
      <c r="H497" s="172">
        <v>0.00196</v>
      </c>
      <c r="I497" s="172">
        <f>E497*H497</f>
        <v>0.0392</v>
      </c>
      <c r="J497" s="172">
        <v>0</v>
      </c>
      <c r="K497" s="172">
        <f>E497*J497</f>
        <v>0</v>
      </c>
      <c r="Q497" s="165">
        <v>2</v>
      </c>
      <c r="AA497" s="138">
        <v>12</v>
      </c>
      <c r="AB497" s="138">
        <v>0</v>
      </c>
      <c r="AC497" s="138">
        <v>312</v>
      </c>
      <c r="BB497" s="138">
        <v>4</v>
      </c>
      <c r="BC497" s="138">
        <f>IF(BB497=1,G497,0)</f>
        <v>0</v>
      </c>
      <c r="BD497" s="138">
        <f>IF(BB497=2,G497,0)</f>
        <v>0</v>
      </c>
      <c r="BE497" s="138">
        <f>IF(BB497=3,G497,0)</f>
        <v>0</v>
      </c>
      <c r="BF497" s="138">
        <f>IF(BB497=4,G497,0)</f>
        <v>0</v>
      </c>
      <c r="BG497" s="138">
        <f>IF(BB497=5,G497,0)</f>
        <v>0</v>
      </c>
    </row>
    <row r="498" spans="1:59" ht="12.75">
      <c r="A498" s="166">
        <v>313</v>
      </c>
      <c r="B498" s="167" t="s">
        <v>850</v>
      </c>
      <c r="C498" s="168" t="s">
        <v>851</v>
      </c>
      <c r="D498" s="169" t="s">
        <v>132</v>
      </c>
      <c r="E498" s="170">
        <v>3</v>
      </c>
      <c r="F498" s="170"/>
      <c r="G498" s="171">
        <f>E498*F498</f>
        <v>0</v>
      </c>
      <c r="H498" s="172">
        <v>0</v>
      </c>
      <c r="I498" s="172">
        <f>E498*H498</f>
        <v>0</v>
      </c>
      <c r="J498" s="172">
        <v>0</v>
      </c>
      <c r="K498" s="172">
        <f>E498*J498</f>
        <v>0</v>
      </c>
      <c r="Q498" s="165">
        <v>2</v>
      </c>
      <c r="AA498" s="138">
        <v>12</v>
      </c>
      <c r="AB498" s="138">
        <v>0</v>
      </c>
      <c r="AC498" s="138">
        <v>313</v>
      </c>
      <c r="BB498" s="138">
        <v>4</v>
      </c>
      <c r="BC498" s="138">
        <f>IF(BB498=1,G498,0)</f>
        <v>0</v>
      </c>
      <c r="BD498" s="138">
        <f>IF(BB498=2,G498,0)</f>
        <v>0</v>
      </c>
      <c r="BE498" s="138">
        <f>IF(BB498=3,G498,0)</f>
        <v>0</v>
      </c>
      <c r="BF498" s="138">
        <f>IF(BB498=4,G498,0)</f>
        <v>0</v>
      </c>
      <c r="BG498" s="138">
        <f>IF(BB498=5,G498,0)</f>
        <v>0</v>
      </c>
    </row>
    <row r="499" spans="1:59" ht="12.75">
      <c r="A499" s="166">
        <v>314</v>
      </c>
      <c r="B499" s="167" t="s">
        <v>852</v>
      </c>
      <c r="C499" s="168" t="s">
        <v>853</v>
      </c>
      <c r="D499" s="169" t="s">
        <v>132</v>
      </c>
      <c r="E499" s="170">
        <v>1</v>
      </c>
      <c r="F499" s="170"/>
      <c r="G499" s="171">
        <f>E499*F499</f>
        <v>0</v>
      </c>
      <c r="H499" s="172">
        <v>0</v>
      </c>
      <c r="I499" s="172">
        <f>E499*H499</f>
        <v>0</v>
      </c>
      <c r="J499" s="172">
        <v>0</v>
      </c>
      <c r="K499" s="172">
        <f>E499*J499</f>
        <v>0</v>
      </c>
      <c r="Q499" s="165">
        <v>2</v>
      </c>
      <c r="AA499" s="138">
        <v>12</v>
      </c>
      <c r="AB499" s="138">
        <v>0</v>
      </c>
      <c r="AC499" s="138">
        <v>314</v>
      </c>
      <c r="BB499" s="138">
        <v>4</v>
      </c>
      <c r="BC499" s="138">
        <f>IF(BB499=1,G499,0)</f>
        <v>0</v>
      </c>
      <c r="BD499" s="138">
        <f>IF(BB499=2,G499,0)</f>
        <v>0</v>
      </c>
      <c r="BE499" s="138">
        <f>IF(BB499=3,G499,0)</f>
        <v>0</v>
      </c>
      <c r="BF499" s="138">
        <f>IF(BB499=4,G499,0)</f>
        <v>0</v>
      </c>
      <c r="BG499" s="138">
        <f>IF(BB499=5,G499,0)</f>
        <v>0</v>
      </c>
    </row>
    <row r="500" spans="1:59" ht="25.5">
      <c r="A500" s="166">
        <v>315</v>
      </c>
      <c r="B500" s="167" t="s">
        <v>854</v>
      </c>
      <c r="C500" s="168" t="s">
        <v>855</v>
      </c>
      <c r="D500" s="169" t="s">
        <v>147</v>
      </c>
      <c r="E500" s="170">
        <v>34</v>
      </c>
      <c r="F500" s="170"/>
      <c r="G500" s="171">
        <f>E500*F500</f>
        <v>0</v>
      </c>
      <c r="H500" s="172">
        <v>0.00014</v>
      </c>
      <c r="I500" s="172">
        <f>E500*H500</f>
        <v>0.0047599999999999995</v>
      </c>
      <c r="J500" s="172">
        <v>0</v>
      </c>
      <c r="K500" s="172">
        <f>E500*J500</f>
        <v>0</v>
      </c>
      <c r="Q500" s="165">
        <v>2</v>
      </c>
      <c r="AA500" s="138">
        <v>12</v>
      </c>
      <c r="AB500" s="138">
        <v>0</v>
      </c>
      <c r="AC500" s="138">
        <v>315</v>
      </c>
      <c r="BB500" s="138">
        <v>4</v>
      </c>
      <c r="BC500" s="138">
        <f>IF(BB500=1,G500,0)</f>
        <v>0</v>
      </c>
      <c r="BD500" s="138">
        <f>IF(BB500=2,G500,0)</f>
        <v>0</v>
      </c>
      <c r="BE500" s="138">
        <f>IF(BB500=3,G500,0)</f>
        <v>0</v>
      </c>
      <c r="BF500" s="138">
        <f>IF(BB500=4,G500,0)</f>
        <v>0</v>
      </c>
      <c r="BG500" s="138">
        <f>IF(BB500=5,G500,0)</f>
        <v>0</v>
      </c>
    </row>
    <row r="501" spans="1:59" ht="25.5">
      <c r="A501" s="166">
        <v>316</v>
      </c>
      <c r="B501" s="167" t="s">
        <v>856</v>
      </c>
      <c r="C501" s="168" t="s">
        <v>857</v>
      </c>
      <c r="D501" s="169" t="s">
        <v>132</v>
      </c>
      <c r="E501" s="170">
        <v>8</v>
      </c>
      <c r="F501" s="170"/>
      <c r="G501" s="171">
        <f>E501*F501</f>
        <v>0</v>
      </c>
      <c r="H501" s="172">
        <v>0.00022</v>
      </c>
      <c r="I501" s="172">
        <f>E501*H501</f>
        <v>0.00176</v>
      </c>
      <c r="J501" s="172">
        <v>0</v>
      </c>
      <c r="K501" s="172">
        <f>E501*J501</f>
        <v>0</v>
      </c>
      <c r="Q501" s="165">
        <v>2</v>
      </c>
      <c r="AA501" s="138">
        <v>12</v>
      </c>
      <c r="AB501" s="138">
        <v>0</v>
      </c>
      <c r="AC501" s="138">
        <v>316</v>
      </c>
      <c r="BB501" s="138">
        <v>4</v>
      </c>
      <c r="BC501" s="138">
        <f>IF(BB501=1,G501,0)</f>
        <v>0</v>
      </c>
      <c r="BD501" s="138">
        <f>IF(BB501=2,G501,0)</f>
        <v>0</v>
      </c>
      <c r="BE501" s="138">
        <f>IF(BB501=3,G501,0)</f>
        <v>0</v>
      </c>
      <c r="BF501" s="138">
        <f>IF(BB501=4,G501,0)</f>
        <v>0</v>
      </c>
      <c r="BG501" s="138">
        <f>IF(BB501=5,G501,0)</f>
        <v>0</v>
      </c>
    </row>
    <row r="502" spans="1:59" ht="25.5">
      <c r="A502" s="166">
        <v>317</v>
      </c>
      <c r="B502" s="167" t="s">
        <v>858</v>
      </c>
      <c r="C502" s="168" t="s">
        <v>859</v>
      </c>
      <c r="D502" s="169" t="s">
        <v>147</v>
      </c>
      <c r="E502" s="170">
        <v>22</v>
      </c>
      <c r="F502" s="170"/>
      <c r="G502" s="171">
        <f>E502*F502</f>
        <v>0</v>
      </c>
      <c r="H502" s="172">
        <v>0.00014</v>
      </c>
      <c r="I502" s="172">
        <f>E502*H502</f>
        <v>0.00308</v>
      </c>
      <c r="J502" s="172">
        <v>0</v>
      </c>
      <c r="K502" s="172">
        <f>E502*J502</f>
        <v>0</v>
      </c>
      <c r="Q502" s="165">
        <v>2</v>
      </c>
      <c r="AA502" s="138">
        <v>12</v>
      </c>
      <c r="AB502" s="138">
        <v>0</v>
      </c>
      <c r="AC502" s="138">
        <v>317</v>
      </c>
      <c r="BB502" s="138">
        <v>4</v>
      </c>
      <c r="BC502" s="138">
        <f>IF(BB502=1,G502,0)</f>
        <v>0</v>
      </c>
      <c r="BD502" s="138">
        <f>IF(BB502=2,G502,0)</f>
        <v>0</v>
      </c>
      <c r="BE502" s="138">
        <f>IF(BB502=3,G502,0)</f>
        <v>0</v>
      </c>
      <c r="BF502" s="138">
        <f>IF(BB502=4,G502,0)</f>
        <v>0</v>
      </c>
      <c r="BG502" s="138">
        <f>IF(BB502=5,G502,0)</f>
        <v>0</v>
      </c>
    </row>
    <row r="503" spans="1:59" ht="25.5">
      <c r="A503" s="166">
        <v>318</v>
      </c>
      <c r="B503" s="167" t="s">
        <v>860</v>
      </c>
      <c r="C503" s="168" t="s">
        <v>861</v>
      </c>
      <c r="D503" s="169" t="s">
        <v>147</v>
      </c>
      <c r="E503" s="170">
        <v>170</v>
      </c>
      <c r="F503" s="170"/>
      <c r="G503" s="171">
        <f>E503*F503</f>
        <v>0</v>
      </c>
      <c r="H503" s="172">
        <v>0.00016</v>
      </c>
      <c r="I503" s="172">
        <f>E503*H503</f>
        <v>0.027200000000000002</v>
      </c>
      <c r="J503" s="172">
        <v>0</v>
      </c>
      <c r="K503" s="172">
        <f>E503*J503</f>
        <v>0</v>
      </c>
      <c r="Q503" s="165">
        <v>2</v>
      </c>
      <c r="AA503" s="138">
        <v>12</v>
      </c>
      <c r="AB503" s="138">
        <v>0</v>
      </c>
      <c r="AC503" s="138">
        <v>318</v>
      </c>
      <c r="BB503" s="138">
        <v>4</v>
      </c>
      <c r="BC503" s="138">
        <f>IF(BB503=1,G503,0)</f>
        <v>0</v>
      </c>
      <c r="BD503" s="138">
        <f>IF(BB503=2,G503,0)</f>
        <v>0</v>
      </c>
      <c r="BE503" s="138">
        <f>IF(BB503=3,G503,0)</f>
        <v>0</v>
      </c>
      <c r="BF503" s="138">
        <f>IF(BB503=4,G503,0)</f>
        <v>0</v>
      </c>
      <c r="BG503" s="138">
        <f>IF(BB503=5,G503,0)</f>
        <v>0</v>
      </c>
    </row>
    <row r="504" spans="1:17" ht="12.75">
      <c r="A504" s="173"/>
      <c r="B504" s="174"/>
      <c r="C504" s="175" t="s">
        <v>862</v>
      </c>
      <c r="D504" s="176"/>
      <c r="E504" s="177">
        <v>20</v>
      </c>
      <c r="F504" s="178"/>
      <c r="G504" s="179"/>
      <c r="H504" s="180"/>
      <c r="I504" s="180"/>
      <c r="J504" s="180"/>
      <c r="K504" s="180"/>
      <c r="M504" s="138" t="s">
        <v>862</v>
      </c>
      <c r="O504" s="181"/>
      <c r="Q504" s="165"/>
    </row>
    <row r="505" spans="1:17" ht="12.75">
      <c r="A505" s="173"/>
      <c r="B505" s="174"/>
      <c r="C505" s="175" t="s">
        <v>863</v>
      </c>
      <c r="D505" s="176"/>
      <c r="E505" s="177">
        <v>35</v>
      </c>
      <c r="F505" s="178"/>
      <c r="G505" s="179"/>
      <c r="H505" s="180"/>
      <c r="I505" s="180"/>
      <c r="J505" s="180"/>
      <c r="K505" s="180"/>
      <c r="M505" s="138" t="s">
        <v>863</v>
      </c>
      <c r="O505" s="181"/>
      <c r="Q505" s="165"/>
    </row>
    <row r="506" spans="1:17" ht="12.75">
      <c r="A506" s="173"/>
      <c r="B506" s="174"/>
      <c r="C506" s="175" t="s">
        <v>864</v>
      </c>
      <c r="D506" s="176"/>
      <c r="E506" s="177">
        <v>115</v>
      </c>
      <c r="F506" s="178"/>
      <c r="G506" s="179"/>
      <c r="H506" s="180"/>
      <c r="I506" s="180"/>
      <c r="J506" s="180"/>
      <c r="K506" s="180"/>
      <c r="M506" s="138" t="s">
        <v>864</v>
      </c>
      <c r="O506" s="181"/>
      <c r="Q506" s="165"/>
    </row>
    <row r="507" spans="1:59" ht="25.5">
      <c r="A507" s="166">
        <v>319</v>
      </c>
      <c r="B507" s="167" t="s">
        <v>865</v>
      </c>
      <c r="C507" s="168" t="s">
        <v>866</v>
      </c>
      <c r="D507" s="169" t="s">
        <v>147</v>
      </c>
      <c r="E507" s="170">
        <v>22</v>
      </c>
      <c r="F507" s="170"/>
      <c r="G507" s="171">
        <f>E507*F507</f>
        <v>0</v>
      </c>
      <c r="H507" s="172">
        <v>0.00027</v>
      </c>
      <c r="I507" s="172">
        <f>E507*H507</f>
        <v>0.00594</v>
      </c>
      <c r="J507" s="172">
        <v>0</v>
      </c>
      <c r="K507" s="172">
        <f>E507*J507</f>
        <v>0</v>
      </c>
      <c r="Q507" s="165">
        <v>2</v>
      </c>
      <c r="AA507" s="138">
        <v>12</v>
      </c>
      <c r="AB507" s="138">
        <v>0</v>
      </c>
      <c r="AC507" s="138">
        <v>319</v>
      </c>
      <c r="BB507" s="138">
        <v>4</v>
      </c>
      <c r="BC507" s="138">
        <f>IF(BB507=1,G507,0)</f>
        <v>0</v>
      </c>
      <c r="BD507" s="138">
        <f>IF(BB507=2,G507,0)</f>
        <v>0</v>
      </c>
      <c r="BE507" s="138">
        <f>IF(BB507=3,G507,0)</f>
        <v>0</v>
      </c>
      <c r="BF507" s="138">
        <f>IF(BB507=4,G507,0)</f>
        <v>0</v>
      </c>
      <c r="BG507" s="138">
        <f>IF(BB507=5,G507,0)</f>
        <v>0</v>
      </c>
    </row>
    <row r="508" spans="1:59" ht="25.5">
      <c r="A508" s="166">
        <v>320</v>
      </c>
      <c r="B508" s="167" t="s">
        <v>867</v>
      </c>
      <c r="C508" s="168" t="s">
        <v>868</v>
      </c>
      <c r="D508" s="169" t="s">
        <v>147</v>
      </c>
      <c r="E508" s="170">
        <v>18</v>
      </c>
      <c r="F508" s="170"/>
      <c r="G508" s="171">
        <f>E508*F508</f>
        <v>0</v>
      </c>
      <c r="H508" s="172">
        <v>0.00043</v>
      </c>
      <c r="I508" s="172">
        <f>E508*H508</f>
        <v>0.0077399999999999995</v>
      </c>
      <c r="J508" s="172">
        <v>0</v>
      </c>
      <c r="K508" s="172">
        <f>E508*J508</f>
        <v>0</v>
      </c>
      <c r="Q508" s="165">
        <v>2</v>
      </c>
      <c r="AA508" s="138">
        <v>12</v>
      </c>
      <c r="AB508" s="138">
        <v>0</v>
      </c>
      <c r="AC508" s="138">
        <v>320</v>
      </c>
      <c r="BB508" s="138">
        <v>4</v>
      </c>
      <c r="BC508" s="138">
        <f>IF(BB508=1,G508,0)</f>
        <v>0</v>
      </c>
      <c r="BD508" s="138">
        <f>IF(BB508=2,G508,0)</f>
        <v>0</v>
      </c>
      <c r="BE508" s="138">
        <f>IF(BB508=3,G508,0)</f>
        <v>0</v>
      </c>
      <c r="BF508" s="138">
        <f>IF(BB508=4,G508,0)</f>
        <v>0</v>
      </c>
      <c r="BG508" s="138">
        <f>IF(BB508=5,G508,0)</f>
        <v>0</v>
      </c>
    </row>
    <row r="509" spans="1:59" ht="25.5">
      <c r="A509" s="166">
        <v>321</v>
      </c>
      <c r="B509" s="167" t="s">
        <v>869</v>
      </c>
      <c r="C509" s="168" t="s">
        <v>870</v>
      </c>
      <c r="D509" s="169" t="s">
        <v>147</v>
      </c>
      <c r="E509" s="170">
        <v>24</v>
      </c>
      <c r="F509" s="170"/>
      <c r="G509" s="171">
        <f>E509*F509</f>
        <v>0</v>
      </c>
      <c r="H509" s="172">
        <v>0.00032</v>
      </c>
      <c r="I509" s="172">
        <f>E509*H509</f>
        <v>0.007680000000000001</v>
      </c>
      <c r="J509" s="172">
        <v>0</v>
      </c>
      <c r="K509" s="172">
        <f>E509*J509</f>
        <v>0</v>
      </c>
      <c r="Q509" s="165">
        <v>2</v>
      </c>
      <c r="AA509" s="138">
        <v>12</v>
      </c>
      <c r="AB509" s="138">
        <v>0</v>
      </c>
      <c r="AC509" s="138">
        <v>321</v>
      </c>
      <c r="BB509" s="138">
        <v>4</v>
      </c>
      <c r="BC509" s="138">
        <f>IF(BB509=1,G509,0)</f>
        <v>0</v>
      </c>
      <c r="BD509" s="138">
        <f>IF(BB509=2,G509,0)</f>
        <v>0</v>
      </c>
      <c r="BE509" s="138">
        <f>IF(BB509=3,G509,0)</f>
        <v>0</v>
      </c>
      <c r="BF509" s="138">
        <f>IF(BB509=4,G509,0)</f>
        <v>0</v>
      </c>
      <c r="BG509" s="138">
        <f>IF(BB509=5,G509,0)</f>
        <v>0</v>
      </c>
    </row>
    <row r="510" spans="1:59" ht="25.5">
      <c r="A510" s="166">
        <v>322</v>
      </c>
      <c r="B510" s="167" t="s">
        <v>871</v>
      </c>
      <c r="C510" s="168" t="s">
        <v>872</v>
      </c>
      <c r="D510" s="169" t="s">
        <v>147</v>
      </c>
      <c r="E510" s="170">
        <v>18</v>
      </c>
      <c r="F510" s="170"/>
      <c r="G510" s="171">
        <f>E510*F510</f>
        <v>0</v>
      </c>
      <c r="H510" s="172">
        <v>0.00019</v>
      </c>
      <c r="I510" s="172">
        <f>E510*H510</f>
        <v>0.0034200000000000003</v>
      </c>
      <c r="J510" s="172">
        <v>0</v>
      </c>
      <c r="K510" s="172">
        <f>E510*J510</f>
        <v>0</v>
      </c>
      <c r="Q510" s="165">
        <v>2</v>
      </c>
      <c r="AA510" s="138">
        <v>12</v>
      </c>
      <c r="AB510" s="138">
        <v>0</v>
      </c>
      <c r="AC510" s="138">
        <v>322</v>
      </c>
      <c r="BB510" s="138">
        <v>4</v>
      </c>
      <c r="BC510" s="138">
        <f>IF(BB510=1,G510,0)</f>
        <v>0</v>
      </c>
      <c r="BD510" s="138">
        <f>IF(BB510=2,G510,0)</f>
        <v>0</v>
      </c>
      <c r="BE510" s="138">
        <f>IF(BB510=3,G510,0)</f>
        <v>0</v>
      </c>
      <c r="BF510" s="138">
        <f>IF(BB510=4,G510,0)</f>
        <v>0</v>
      </c>
      <c r="BG510" s="138">
        <f>IF(BB510=5,G510,0)</f>
        <v>0</v>
      </c>
    </row>
    <row r="511" spans="1:59" ht="25.5">
      <c r="A511" s="166">
        <v>323</v>
      </c>
      <c r="B511" s="167" t="s">
        <v>873</v>
      </c>
      <c r="C511" s="168" t="s">
        <v>874</v>
      </c>
      <c r="D511" s="169" t="s">
        <v>147</v>
      </c>
      <c r="E511" s="170">
        <v>22</v>
      </c>
      <c r="F511" s="170"/>
      <c r="G511" s="171">
        <f>E511*F511</f>
        <v>0</v>
      </c>
      <c r="H511" s="172">
        <v>0.00056</v>
      </c>
      <c r="I511" s="172">
        <f>E511*H511</f>
        <v>0.01232</v>
      </c>
      <c r="J511" s="172">
        <v>0</v>
      </c>
      <c r="K511" s="172">
        <f>E511*J511</f>
        <v>0</v>
      </c>
      <c r="Q511" s="165">
        <v>2</v>
      </c>
      <c r="AA511" s="138">
        <v>12</v>
      </c>
      <c r="AB511" s="138">
        <v>0</v>
      </c>
      <c r="AC511" s="138">
        <v>323</v>
      </c>
      <c r="BB511" s="138">
        <v>4</v>
      </c>
      <c r="BC511" s="138">
        <f>IF(BB511=1,G511,0)</f>
        <v>0</v>
      </c>
      <c r="BD511" s="138">
        <f>IF(BB511=2,G511,0)</f>
        <v>0</v>
      </c>
      <c r="BE511" s="138">
        <f>IF(BB511=3,G511,0)</f>
        <v>0</v>
      </c>
      <c r="BF511" s="138">
        <f>IF(BB511=4,G511,0)</f>
        <v>0</v>
      </c>
      <c r="BG511" s="138">
        <f>IF(BB511=5,G511,0)</f>
        <v>0</v>
      </c>
    </row>
    <row r="512" spans="1:59" ht="12.75">
      <c r="A512" s="166">
        <v>324</v>
      </c>
      <c r="B512" s="167" t="s">
        <v>875</v>
      </c>
      <c r="C512" s="168" t="s">
        <v>876</v>
      </c>
      <c r="D512" s="169" t="s">
        <v>132</v>
      </c>
      <c r="E512" s="170">
        <v>16</v>
      </c>
      <c r="F512" s="170"/>
      <c r="G512" s="171">
        <f>E512*F512</f>
        <v>0</v>
      </c>
      <c r="H512" s="172">
        <v>0</v>
      </c>
      <c r="I512" s="172">
        <f>E512*H512</f>
        <v>0</v>
      </c>
      <c r="J512" s="172">
        <v>0</v>
      </c>
      <c r="K512" s="172">
        <f>E512*J512</f>
        <v>0</v>
      </c>
      <c r="Q512" s="165">
        <v>2</v>
      </c>
      <c r="AA512" s="138">
        <v>12</v>
      </c>
      <c r="AB512" s="138">
        <v>0</v>
      </c>
      <c r="AC512" s="138">
        <v>324</v>
      </c>
      <c r="BB512" s="138">
        <v>4</v>
      </c>
      <c r="BC512" s="138">
        <f>IF(BB512=1,G512,0)</f>
        <v>0</v>
      </c>
      <c r="BD512" s="138">
        <f>IF(BB512=2,G512,0)</f>
        <v>0</v>
      </c>
      <c r="BE512" s="138">
        <f>IF(BB512=3,G512,0)</f>
        <v>0</v>
      </c>
      <c r="BF512" s="138">
        <f>IF(BB512=4,G512,0)</f>
        <v>0</v>
      </c>
      <c r="BG512" s="138">
        <f>IF(BB512=5,G512,0)</f>
        <v>0</v>
      </c>
    </row>
    <row r="513" spans="1:59" ht="12.75">
      <c r="A513" s="166">
        <v>325</v>
      </c>
      <c r="B513" s="167" t="s">
        <v>877</v>
      </c>
      <c r="C513" s="168" t="s">
        <v>878</v>
      </c>
      <c r="D513" s="169" t="s">
        <v>132</v>
      </c>
      <c r="E513" s="170">
        <v>1</v>
      </c>
      <c r="F513" s="170"/>
      <c r="G513" s="171">
        <f>E513*F513</f>
        <v>0</v>
      </c>
      <c r="H513" s="172">
        <v>0</v>
      </c>
      <c r="I513" s="172">
        <f>E513*H513</f>
        <v>0</v>
      </c>
      <c r="J513" s="172">
        <v>0</v>
      </c>
      <c r="K513" s="172">
        <f>E513*J513</f>
        <v>0</v>
      </c>
      <c r="Q513" s="165">
        <v>2</v>
      </c>
      <c r="AA513" s="138">
        <v>12</v>
      </c>
      <c r="AB513" s="138">
        <v>0</v>
      </c>
      <c r="AC513" s="138">
        <v>325</v>
      </c>
      <c r="BB513" s="138">
        <v>4</v>
      </c>
      <c r="BC513" s="138">
        <f>IF(BB513=1,G513,0)</f>
        <v>0</v>
      </c>
      <c r="BD513" s="138">
        <f>IF(BB513=2,G513,0)</f>
        <v>0</v>
      </c>
      <c r="BE513" s="138">
        <f>IF(BB513=3,G513,0)</f>
        <v>0</v>
      </c>
      <c r="BF513" s="138">
        <f>IF(BB513=4,G513,0)</f>
        <v>0</v>
      </c>
      <c r="BG513" s="138">
        <f>IF(BB513=5,G513,0)</f>
        <v>0</v>
      </c>
    </row>
    <row r="514" spans="1:59" ht="12.75">
      <c r="A514" s="166">
        <v>326</v>
      </c>
      <c r="B514" s="167" t="s">
        <v>879</v>
      </c>
      <c r="C514" s="168" t="s">
        <v>880</v>
      </c>
      <c r="D514" s="169" t="s">
        <v>132</v>
      </c>
      <c r="E514" s="170">
        <v>1</v>
      </c>
      <c r="F514" s="170"/>
      <c r="G514" s="171">
        <f>E514*F514</f>
        <v>0</v>
      </c>
      <c r="H514" s="172">
        <v>0</v>
      </c>
      <c r="I514" s="172">
        <f>E514*H514</f>
        <v>0</v>
      </c>
      <c r="J514" s="172">
        <v>0</v>
      </c>
      <c r="K514" s="172">
        <f>E514*J514</f>
        <v>0</v>
      </c>
      <c r="Q514" s="165">
        <v>2</v>
      </c>
      <c r="AA514" s="138">
        <v>12</v>
      </c>
      <c r="AB514" s="138">
        <v>0</v>
      </c>
      <c r="AC514" s="138">
        <v>326</v>
      </c>
      <c r="BB514" s="138">
        <v>4</v>
      </c>
      <c r="BC514" s="138">
        <f>IF(BB514=1,G514,0)</f>
        <v>0</v>
      </c>
      <c r="BD514" s="138">
        <f>IF(BB514=2,G514,0)</f>
        <v>0</v>
      </c>
      <c r="BE514" s="138">
        <f>IF(BB514=3,G514,0)</f>
        <v>0</v>
      </c>
      <c r="BF514" s="138">
        <f>IF(BB514=4,G514,0)</f>
        <v>0</v>
      </c>
      <c r="BG514" s="138">
        <f>IF(BB514=5,G514,0)</f>
        <v>0</v>
      </c>
    </row>
    <row r="515" spans="1:59" ht="12.75">
      <c r="A515" s="166">
        <v>327</v>
      </c>
      <c r="B515" s="167" t="s">
        <v>881</v>
      </c>
      <c r="C515" s="168" t="s">
        <v>882</v>
      </c>
      <c r="D515" s="169" t="s">
        <v>132</v>
      </c>
      <c r="E515" s="170">
        <v>40</v>
      </c>
      <c r="F515" s="170"/>
      <c r="G515" s="171">
        <f>E515*F515</f>
        <v>0</v>
      </c>
      <c r="H515" s="172">
        <v>0</v>
      </c>
      <c r="I515" s="172">
        <f>E515*H515</f>
        <v>0</v>
      </c>
      <c r="J515" s="172">
        <v>0</v>
      </c>
      <c r="K515" s="172">
        <f>E515*J515</f>
        <v>0</v>
      </c>
      <c r="Q515" s="165">
        <v>2</v>
      </c>
      <c r="AA515" s="138">
        <v>12</v>
      </c>
      <c r="AB515" s="138">
        <v>0</v>
      </c>
      <c r="AC515" s="138">
        <v>327</v>
      </c>
      <c r="BB515" s="138">
        <v>4</v>
      </c>
      <c r="BC515" s="138">
        <f>IF(BB515=1,G515,0)</f>
        <v>0</v>
      </c>
      <c r="BD515" s="138">
        <f>IF(BB515=2,G515,0)</f>
        <v>0</v>
      </c>
      <c r="BE515" s="138">
        <f>IF(BB515=3,G515,0)</f>
        <v>0</v>
      </c>
      <c r="BF515" s="138">
        <f>IF(BB515=4,G515,0)</f>
        <v>0</v>
      </c>
      <c r="BG515" s="138">
        <f>IF(BB515=5,G515,0)</f>
        <v>0</v>
      </c>
    </row>
    <row r="516" spans="1:59" ht="12.75">
      <c r="A516" s="166">
        <v>328</v>
      </c>
      <c r="B516" s="167" t="s">
        <v>883</v>
      </c>
      <c r="C516" s="168" t="s">
        <v>884</v>
      </c>
      <c r="D516" s="169" t="s">
        <v>147</v>
      </c>
      <c r="E516" s="170">
        <v>120</v>
      </c>
      <c r="F516" s="170"/>
      <c r="G516" s="171">
        <f>E516*F516</f>
        <v>0</v>
      </c>
      <c r="H516" s="172">
        <v>0</v>
      </c>
      <c r="I516" s="172">
        <f>E516*H516</f>
        <v>0</v>
      </c>
      <c r="J516" s="172">
        <v>0</v>
      </c>
      <c r="K516" s="172">
        <f>E516*J516</f>
        <v>0</v>
      </c>
      <c r="Q516" s="165">
        <v>2</v>
      </c>
      <c r="AA516" s="138">
        <v>12</v>
      </c>
      <c r="AB516" s="138">
        <v>0</v>
      </c>
      <c r="AC516" s="138">
        <v>328</v>
      </c>
      <c r="BB516" s="138">
        <v>4</v>
      </c>
      <c r="BC516" s="138">
        <f>IF(BB516=1,G516,0)</f>
        <v>0</v>
      </c>
      <c r="BD516" s="138">
        <f>IF(BB516=2,G516,0)</f>
        <v>0</v>
      </c>
      <c r="BE516" s="138">
        <f>IF(BB516=3,G516,0)</f>
        <v>0</v>
      </c>
      <c r="BF516" s="138">
        <f>IF(BB516=4,G516,0)</f>
        <v>0</v>
      </c>
      <c r="BG516" s="138">
        <f>IF(BB516=5,G516,0)</f>
        <v>0</v>
      </c>
    </row>
    <row r="517" spans="1:59" ht="12.75">
      <c r="A517" s="166">
        <v>329</v>
      </c>
      <c r="B517" s="167" t="s">
        <v>885</v>
      </c>
      <c r="C517" s="168" t="s">
        <v>886</v>
      </c>
      <c r="D517" s="169" t="s">
        <v>132</v>
      </c>
      <c r="E517" s="170">
        <v>16</v>
      </c>
      <c r="F517" s="170"/>
      <c r="G517" s="171">
        <f>E517*F517</f>
        <v>0</v>
      </c>
      <c r="H517" s="172">
        <v>0.00027</v>
      </c>
      <c r="I517" s="172">
        <f>E517*H517</f>
        <v>0.00432</v>
      </c>
      <c r="J517" s="172">
        <v>0</v>
      </c>
      <c r="K517" s="172">
        <f>E517*J517</f>
        <v>0</v>
      </c>
      <c r="Q517" s="165">
        <v>2</v>
      </c>
      <c r="AA517" s="138">
        <v>12</v>
      </c>
      <c r="AB517" s="138">
        <v>1</v>
      </c>
      <c r="AC517" s="138">
        <v>329</v>
      </c>
      <c r="BB517" s="138">
        <v>4</v>
      </c>
      <c r="BC517" s="138">
        <f>IF(BB517=1,G517,0)</f>
        <v>0</v>
      </c>
      <c r="BD517" s="138">
        <f>IF(BB517=2,G517,0)</f>
        <v>0</v>
      </c>
      <c r="BE517" s="138">
        <f>IF(BB517=3,G517,0)</f>
        <v>0</v>
      </c>
      <c r="BF517" s="138">
        <f>IF(BB517=4,G517,0)</f>
        <v>0</v>
      </c>
      <c r="BG517" s="138">
        <f>IF(BB517=5,G517,0)</f>
        <v>0</v>
      </c>
    </row>
    <row r="518" spans="1:59" ht="12.75">
      <c r="A518" s="166">
        <v>330</v>
      </c>
      <c r="B518" s="167" t="s">
        <v>887</v>
      </c>
      <c r="C518" s="168" t="s">
        <v>888</v>
      </c>
      <c r="D518" s="169" t="s">
        <v>132</v>
      </c>
      <c r="E518" s="170">
        <v>1</v>
      </c>
      <c r="F518" s="170"/>
      <c r="G518" s="171">
        <f>E518*F518</f>
        <v>0</v>
      </c>
      <c r="H518" s="172">
        <v>0</v>
      </c>
      <c r="I518" s="172">
        <f>E518*H518</f>
        <v>0</v>
      </c>
      <c r="J518" s="172">
        <v>0</v>
      </c>
      <c r="K518" s="172">
        <f>E518*J518</f>
        <v>0</v>
      </c>
      <c r="Q518" s="165">
        <v>2</v>
      </c>
      <c r="AA518" s="138">
        <v>12</v>
      </c>
      <c r="AB518" s="138">
        <v>0</v>
      </c>
      <c r="AC518" s="138">
        <v>330</v>
      </c>
      <c r="BB518" s="138">
        <v>4</v>
      </c>
      <c r="BC518" s="138">
        <f>IF(BB518=1,G518,0)</f>
        <v>0</v>
      </c>
      <c r="BD518" s="138">
        <f>IF(BB518=2,G518,0)</f>
        <v>0</v>
      </c>
      <c r="BE518" s="138">
        <f>IF(BB518=3,G518,0)</f>
        <v>0</v>
      </c>
      <c r="BF518" s="138">
        <f>IF(BB518=4,G518,0)</f>
        <v>0</v>
      </c>
      <c r="BG518" s="138">
        <f>IF(BB518=5,G518,0)</f>
        <v>0</v>
      </c>
    </row>
    <row r="519" spans="1:59" ht="12.75">
      <c r="A519" s="182"/>
      <c r="B519" s="183" t="s">
        <v>72</v>
      </c>
      <c r="C519" s="184" t="str">
        <f>CONCATENATE(B491," ",C491)</f>
        <v>M21 Elektromontáže</v>
      </c>
      <c r="D519" s="182"/>
      <c r="E519" s="185"/>
      <c r="F519" s="185"/>
      <c r="G519" s="186">
        <f>SUM(G491:G518)</f>
        <v>0</v>
      </c>
      <c r="H519" s="187"/>
      <c r="I519" s="188">
        <f>SUM(I491:I518)</f>
        <v>0.32337</v>
      </c>
      <c r="J519" s="187"/>
      <c r="K519" s="188">
        <f>SUM(K491:K518)</f>
        <v>0</v>
      </c>
      <c r="Q519" s="165">
        <v>4</v>
      </c>
      <c r="BC519" s="189">
        <f>SUM(BC491:BC518)</f>
        <v>0</v>
      </c>
      <c r="BD519" s="189">
        <f>SUM(BD491:BD518)</f>
        <v>0</v>
      </c>
      <c r="BE519" s="189">
        <f>SUM(BE491:BE518)</f>
        <v>0</v>
      </c>
      <c r="BF519" s="189">
        <f>SUM(BF491:BF518)</f>
        <v>0</v>
      </c>
      <c r="BG519" s="189">
        <f>SUM(BG491:BG518)</f>
        <v>0</v>
      </c>
    </row>
    <row r="520" spans="1:17" ht="12.75">
      <c r="A520" s="158" t="s">
        <v>69</v>
      </c>
      <c r="B520" s="159" t="s">
        <v>889</v>
      </c>
      <c r="C520" s="160" t="s">
        <v>890</v>
      </c>
      <c r="D520" s="161"/>
      <c r="E520" s="162"/>
      <c r="F520" s="162"/>
      <c r="G520" s="163"/>
      <c r="H520" s="164"/>
      <c r="I520" s="164"/>
      <c r="J520" s="164"/>
      <c r="K520" s="164"/>
      <c r="Q520" s="165">
        <v>1</v>
      </c>
    </row>
    <row r="521" spans="1:59" ht="12.75">
      <c r="A521" s="166">
        <v>331</v>
      </c>
      <c r="B521" s="167" t="s">
        <v>891</v>
      </c>
      <c r="C521" s="168" t="s">
        <v>892</v>
      </c>
      <c r="D521" s="169" t="s">
        <v>147</v>
      </c>
      <c r="E521" s="170">
        <v>72</v>
      </c>
      <c r="F521" s="170"/>
      <c r="G521" s="171">
        <f>E521*F521</f>
        <v>0</v>
      </c>
      <c r="H521" s="172">
        <v>0</v>
      </c>
      <c r="I521" s="172">
        <f>E521*H521</f>
        <v>0</v>
      </c>
      <c r="J521" s="172">
        <v>0</v>
      </c>
      <c r="K521" s="172">
        <f>E521*J521</f>
        <v>0</v>
      </c>
      <c r="Q521" s="165">
        <v>2</v>
      </c>
      <c r="AA521" s="138">
        <v>12</v>
      </c>
      <c r="AB521" s="138">
        <v>0</v>
      </c>
      <c r="AC521" s="138">
        <v>331</v>
      </c>
      <c r="BB521" s="138">
        <v>4</v>
      </c>
      <c r="BC521" s="138">
        <f>IF(BB521=1,G521,0)</f>
        <v>0</v>
      </c>
      <c r="BD521" s="138">
        <f>IF(BB521=2,G521,0)</f>
        <v>0</v>
      </c>
      <c r="BE521" s="138">
        <f>IF(BB521=3,G521,0)</f>
        <v>0</v>
      </c>
      <c r="BF521" s="138">
        <f>IF(BB521=4,G521,0)</f>
        <v>0</v>
      </c>
      <c r="BG521" s="138">
        <f>IF(BB521=5,G521,0)</f>
        <v>0</v>
      </c>
    </row>
    <row r="522" spans="1:17" ht="12.75">
      <c r="A522" s="173"/>
      <c r="B522" s="174"/>
      <c r="C522" s="175" t="s">
        <v>893</v>
      </c>
      <c r="D522" s="176"/>
      <c r="E522" s="177">
        <v>72</v>
      </c>
      <c r="F522" s="178"/>
      <c r="G522" s="179"/>
      <c r="H522" s="180"/>
      <c r="I522" s="180"/>
      <c r="J522" s="180"/>
      <c r="K522" s="180"/>
      <c r="M522" s="138" t="s">
        <v>893</v>
      </c>
      <c r="O522" s="181"/>
      <c r="Q522" s="165"/>
    </row>
    <row r="523" spans="1:59" ht="12.75">
      <c r="A523" s="166">
        <v>332</v>
      </c>
      <c r="B523" s="167" t="s">
        <v>894</v>
      </c>
      <c r="C523" s="168" t="s">
        <v>895</v>
      </c>
      <c r="D523" s="169" t="s">
        <v>147</v>
      </c>
      <c r="E523" s="170">
        <v>30</v>
      </c>
      <c r="F523" s="170"/>
      <c r="G523" s="171">
        <f>E523*F523</f>
        <v>0</v>
      </c>
      <c r="H523" s="172">
        <v>0</v>
      </c>
      <c r="I523" s="172">
        <f>E523*H523</f>
        <v>0</v>
      </c>
      <c r="J523" s="172">
        <v>0</v>
      </c>
      <c r="K523" s="172">
        <f>E523*J523</f>
        <v>0</v>
      </c>
      <c r="Q523" s="165">
        <v>2</v>
      </c>
      <c r="AA523" s="138">
        <v>12</v>
      </c>
      <c r="AB523" s="138">
        <v>0</v>
      </c>
      <c r="AC523" s="138">
        <v>332</v>
      </c>
      <c r="BB523" s="138">
        <v>4</v>
      </c>
      <c r="BC523" s="138">
        <f>IF(BB523=1,G523,0)</f>
        <v>0</v>
      </c>
      <c r="BD523" s="138">
        <f>IF(BB523=2,G523,0)</f>
        <v>0</v>
      </c>
      <c r="BE523" s="138">
        <f>IF(BB523=3,G523,0)</f>
        <v>0</v>
      </c>
      <c r="BF523" s="138">
        <f>IF(BB523=4,G523,0)</f>
        <v>0</v>
      </c>
      <c r="BG523" s="138">
        <f>IF(BB523=5,G523,0)</f>
        <v>0</v>
      </c>
    </row>
    <row r="524" spans="1:59" ht="12.75">
      <c r="A524" s="166">
        <v>333</v>
      </c>
      <c r="B524" s="167" t="s">
        <v>896</v>
      </c>
      <c r="C524" s="168" t="s">
        <v>897</v>
      </c>
      <c r="D524" s="169" t="s">
        <v>147</v>
      </c>
      <c r="E524" s="170">
        <v>33</v>
      </c>
      <c r="F524" s="170"/>
      <c r="G524" s="171">
        <f>E524*F524</f>
        <v>0</v>
      </c>
      <c r="H524" s="172">
        <v>2E-05</v>
      </c>
      <c r="I524" s="172">
        <f>E524*H524</f>
        <v>0.0006600000000000001</v>
      </c>
      <c r="J524" s="172">
        <v>0</v>
      </c>
      <c r="K524" s="172">
        <f>E524*J524</f>
        <v>0</v>
      </c>
      <c r="Q524" s="165">
        <v>2</v>
      </c>
      <c r="AA524" s="138">
        <v>12</v>
      </c>
      <c r="AB524" s="138">
        <v>1</v>
      </c>
      <c r="AC524" s="138">
        <v>333</v>
      </c>
      <c r="BB524" s="138">
        <v>4</v>
      </c>
      <c r="BC524" s="138">
        <f>IF(BB524=1,G524,0)</f>
        <v>0</v>
      </c>
      <c r="BD524" s="138">
        <f>IF(BB524=2,G524,0)</f>
        <v>0</v>
      </c>
      <c r="BE524" s="138">
        <f>IF(BB524=3,G524,0)</f>
        <v>0</v>
      </c>
      <c r="BF524" s="138">
        <f>IF(BB524=4,G524,0)</f>
        <v>0</v>
      </c>
      <c r="BG524" s="138">
        <f>IF(BB524=5,G524,0)</f>
        <v>0</v>
      </c>
    </row>
    <row r="525" spans="1:59" ht="12.75">
      <c r="A525" s="166">
        <v>334</v>
      </c>
      <c r="B525" s="167" t="s">
        <v>898</v>
      </c>
      <c r="C525" s="168" t="s">
        <v>899</v>
      </c>
      <c r="D525" s="169" t="s">
        <v>147</v>
      </c>
      <c r="E525" s="170">
        <v>72</v>
      </c>
      <c r="F525" s="170"/>
      <c r="G525" s="171">
        <f>E525*F525</f>
        <v>0</v>
      </c>
      <c r="H525" s="172">
        <v>2E-05</v>
      </c>
      <c r="I525" s="172">
        <f>E525*H525</f>
        <v>0.00144</v>
      </c>
      <c r="J525" s="172">
        <v>0</v>
      </c>
      <c r="K525" s="172">
        <f>E525*J525</f>
        <v>0</v>
      </c>
      <c r="Q525" s="165">
        <v>2</v>
      </c>
      <c r="AA525" s="138">
        <v>12</v>
      </c>
      <c r="AB525" s="138">
        <v>1</v>
      </c>
      <c r="AC525" s="138">
        <v>334</v>
      </c>
      <c r="BB525" s="138">
        <v>4</v>
      </c>
      <c r="BC525" s="138">
        <f>IF(BB525=1,G525,0)</f>
        <v>0</v>
      </c>
      <c r="BD525" s="138">
        <f>IF(BB525=2,G525,0)</f>
        <v>0</v>
      </c>
      <c r="BE525" s="138">
        <f>IF(BB525=3,G525,0)</f>
        <v>0</v>
      </c>
      <c r="BF525" s="138">
        <f>IF(BB525=4,G525,0)</f>
        <v>0</v>
      </c>
      <c r="BG525" s="138">
        <f>IF(BB525=5,G525,0)</f>
        <v>0</v>
      </c>
    </row>
    <row r="526" spans="1:59" ht="12.75">
      <c r="A526" s="182"/>
      <c r="B526" s="183" t="s">
        <v>72</v>
      </c>
      <c r="C526" s="184" t="str">
        <f>CONCATENATE(B520," ",C520)</f>
        <v>M22 Montáž sdělovací a zabezp.tech</v>
      </c>
      <c r="D526" s="182"/>
      <c r="E526" s="185"/>
      <c r="F526" s="185"/>
      <c r="G526" s="186">
        <f>SUM(G520:G525)</f>
        <v>0</v>
      </c>
      <c r="H526" s="187"/>
      <c r="I526" s="188">
        <f>SUM(I520:I525)</f>
        <v>0.0021000000000000003</v>
      </c>
      <c r="J526" s="187"/>
      <c r="K526" s="188">
        <f>SUM(K520:K525)</f>
        <v>0</v>
      </c>
      <c r="Q526" s="165">
        <v>4</v>
      </c>
      <c r="BC526" s="189">
        <f>SUM(BC520:BC525)</f>
        <v>0</v>
      </c>
      <c r="BD526" s="189">
        <f>SUM(BD520:BD525)</f>
        <v>0</v>
      </c>
      <c r="BE526" s="189">
        <f>SUM(BE520:BE525)</f>
        <v>0</v>
      </c>
      <c r="BF526" s="189">
        <f>SUM(BF520:BF525)</f>
        <v>0</v>
      </c>
      <c r="BG526" s="189">
        <f>SUM(BG520:BG525)</f>
        <v>0</v>
      </c>
    </row>
    <row r="527" spans="1:17" ht="12.75">
      <c r="A527" s="158" t="s">
        <v>69</v>
      </c>
      <c r="B527" s="159" t="s">
        <v>900</v>
      </c>
      <c r="C527" s="160" t="s">
        <v>901</v>
      </c>
      <c r="D527" s="161"/>
      <c r="E527" s="162"/>
      <c r="F527" s="162"/>
      <c r="G527" s="163"/>
      <c r="H527" s="164"/>
      <c r="I527" s="164"/>
      <c r="J527" s="164"/>
      <c r="K527" s="164"/>
      <c r="Q527" s="165">
        <v>1</v>
      </c>
    </row>
    <row r="528" spans="1:59" ht="12.75">
      <c r="A528" s="166">
        <v>335</v>
      </c>
      <c r="B528" s="167" t="s">
        <v>902</v>
      </c>
      <c r="C528" s="168" t="s">
        <v>903</v>
      </c>
      <c r="D528" s="169" t="s">
        <v>132</v>
      </c>
      <c r="E528" s="170">
        <v>1</v>
      </c>
      <c r="F528" s="170"/>
      <c r="G528" s="171">
        <f>E528*F528</f>
        <v>0</v>
      </c>
      <c r="H528" s="172">
        <v>0.0112</v>
      </c>
      <c r="I528" s="172">
        <f>E528*H528</f>
        <v>0.0112</v>
      </c>
      <c r="J528" s="172">
        <v>0</v>
      </c>
      <c r="K528" s="172">
        <f>E528*J528</f>
        <v>0</v>
      </c>
      <c r="Q528" s="165">
        <v>2</v>
      </c>
      <c r="AA528" s="138">
        <v>12</v>
      </c>
      <c r="AB528" s="138">
        <v>0</v>
      </c>
      <c r="AC528" s="138">
        <v>335</v>
      </c>
      <c r="BB528" s="138">
        <v>1</v>
      </c>
      <c r="BC528" s="138">
        <f>IF(BB528=1,G528,0)</f>
        <v>0</v>
      </c>
      <c r="BD528" s="138">
        <f>IF(BB528=2,G528,0)</f>
        <v>0</v>
      </c>
      <c r="BE528" s="138">
        <f>IF(BB528=3,G528,0)</f>
        <v>0</v>
      </c>
      <c r="BF528" s="138">
        <f>IF(BB528=4,G528,0)</f>
        <v>0</v>
      </c>
      <c r="BG528" s="138">
        <f>IF(BB528=5,G528,0)</f>
        <v>0</v>
      </c>
    </row>
    <row r="529" spans="1:59" ht="12.75">
      <c r="A529" s="166">
        <v>336</v>
      </c>
      <c r="B529" s="167" t="s">
        <v>904</v>
      </c>
      <c r="C529" s="168" t="s">
        <v>905</v>
      </c>
      <c r="D529" s="169" t="s">
        <v>132</v>
      </c>
      <c r="E529" s="170">
        <v>1</v>
      </c>
      <c r="F529" s="170"/>
      <c r="G529" s="171">
        <f>E529*F529</f>
        <v>0</v>
      </c>
      <c r="H529" s="172">
        <v>0.0005</v>
      </c>
      <c r="I529" s="172">
        <f>E529*H529</f>
        <v>0.0005</v>
      </c>
      <c r="J529" s="172">
        <v>0</v>
      </c>
      <c r="K529" s="172">
        <f>E529*J529</f>
        <v>0</v>
      </c>
      <c r="Q529" s="165">
        <v>2</v>
      </c>
      <c r="AA529" s="138">
        <v>12</v>
      </c>
      <c r="AB529" s="138">
        <v>0</v>
      </c>
      <c r="AC529" s="138">
        <v>336</v>
      </c>
      <c r="BB529" s="138">
        <v>1</v>
      </c>
      <c r="BC529" s="138">
        <f>IF(BB529=1,G529,0)</f>
        <v>0</v>
      </c>
      <c r="BD529" s="138">
        <f>IF(BB529=2,G529,0)</f>
        <v>0</v>
      </c>
      <c r="BE529" s="138">
        <f>IF(BB529=3,G529,0)</f>
        <v>0</v>
      </c>
      <c r="BF529" s="138">
        <f>IF(BB529=4,G529,0)</f>
        <v>0</v>
      </c>
      <c r="BG529" s="138">
        <f>IF(BB529=5,G529,0)</f>
        <v>0</v>
      </c>
    </row>
    <row r="530" spans="1:59" ht="12.75">
      <c r="A530" s="182"/>
      <c r="B530" s="183" t="s">
        <v>72</v>
      </c>
      <c r="C530" s="184" t="str">
        <f>CONCATENATE(B527," ",C527)</f>
        <v>738 Příslušenství</v>
      </c>
      <c r="D530" s="182"/>
      <c r="E530" s="185"/>
      <c r="F530" s="185"/>
      <c r="G530" s="186">
        <f>SUM(G527:G529)</f>
        <v>0</v>
      </c>
      <c r="H530" s="187"/>
      <c r="I530" s="188">
        <f>SUM(I527:I529)</f>
        <v>0.0117</v>
      </c>
      <c r="J530" s="187"/>
      <c r="K530" s="188">
        <f>SUM(K527:K529)</f>
        <v>0</v>
      </c>
      <c r="Q530" s="165">
        <v>4</v>
      </c>
      <c r="BC530" s="189">
        <f>SUM(BC527:BC529)</f>
        <v>0</v>
      </c>
      <c r="BD530" s="189">
        <f>SUM(BD527:BD529)</f>
        <v>0</v>
      </c>
      <c r="BE530" s="189">
        <f>SUM(BE527:BE529)</f>
        <v>0</v>
      </c>
      <c r="BF530" s="189">
        <f>SUM(BF527:BF529)</f>
        <v>0</v>
      </c>
      <c r="BG530" s="189">
        <f>SUM(BG527:BG529)</f>
        <v>0</v>
      </c>
    </row>
    <row r="531" ht="12.75">
      <c r="E531" s="138"/>
    </row>
    <row r="532" ht="12.75">
      <c r="E532" s="138"/>
    </row>
    <row r="533" ht="12.75">
      <c r="E533" s="138"/>
    </row>
    <row r="534" ht="12.75">
      <c r="E534" s="138"/>
    </row>
    <row r="535" ht="12.75">
      <c r="E535" s="138"/>
    </row>
    <row r="536" ht="12.75">
      <c r="E536" s="138"/>
    </row>
    <row r="537" ht="12.75">
      <c r="E537" s="138"/>
    </row>
    <row r="538" ht="12.75">
      <c r="E538" s="138"/>
    </row>
    <row r="539" ht="12.75">
      <c r="E539" s="138"/>
    </row>
    <row r="540" ht="12.75">
      <c r="E540" s="138"/>
    </row>
    <row r="541" ht="12.75">
      <c r="E541" s="138"/>
    </row>
    <row r="542" ht="12.75">
      <c r="E542" s="138"/>
    </row>
    <row r="543" ht="12.75">
      <c r="E543" s="138"/>
    </row>
    <row r="544" ht="12.75">
      <c r="E544" s="138"/>
    </row>
    <row r="545" ht="12.75">
      <c r="E545" s="138"/>
    </row>
    <row r="546" ht="12.75">
      <c r="E546" s="138"/>
    </row>
    <row r="547" ht="12.75">
      <c r="E547" s="138"/>
    </row>
    <row r="548" ht="12.75">
      <c r="E548" s="138"/>
    </row>
    <row r="549" ht="12.75">
      <c r="E549" s="138"/>
    </row>
    <row r="550" ht="12.75">
      <c r="E550" s="138"/>
    </row>
    <row r="551" ht="12.75">
      <c r="E551" s="138"/>
    </row>
    <row r="552" ht="12.75">
      <c r="E552" s="138"/>
    </row>
    <row r="553" ht="12.75">
      <c r="E553" s="138"/>
    </row>
    <row r="554" spans="1:7" ht="12.75">
      <c r="A554" s="190"/>
      <c r="B554" s="190"/>
      <c r="C554" s="190"/>
      <c r="D554" s="190"/>
      <c r="E554" s="190"/>
      <c r="F554" s="190"/>
      <c r="G554" s="190"/>
    </row>
    <row r="555" spans="1:7" ht="12.75">
      <c r="A555" s="190"/>
      <c r="B555" s="190"/>
      <c r="C555" s="190"/>
      <c r="D555" s="190"/>
      <c r="E555" s="190"/>
      <c r="F555" s="190"/>
      <c r="G555" s="190"/>
    </row>
    <row r="556" spans="1:7" ht="12.75">
      <c r="A556" s="190"/>
      <c r="B556" s="190"/>
      <c r="C556" s="190"/>
      <c r="D556" s="190"/>
      <c r="E556" s="190"/>
      <c r="F556" s="190"/>
      <c r="G556" s="190"/>
    </row>
    <row r="557" spans="1:7" ht="12.75">
      <c r="A557" s="190"/>
      <c r="B557" s="190"/>
      <c r="C557" s="190"/>
      <c r="D557" s="190"/>
      <c r="E557" s="190"/>
      <c r="F557" s="190"/>
      <c r="G557" s="190"/>
    </row>
    <row r="558" ht="12.75">
      <c r="E558" s="138"/>
    </row>
    <row r="559" ht="12.75">
      <c r="E559" s="138"/>
    </row>
    <row r="560" ht="12.75">
      <c r="E560" s="138"/>
    </row>
    <row r="561" ht="12.75">
      <c r="E561" s="138"/>
    </row>
    <row r="562" ht="12.75">
      <c r="E562" s="138"/>
    </row>
    <row r="563" ht="12.75">
      <c r="E563" s="138"/>
    </row>
    <row r="564" ht="12.75">
      <c r="E564" s="138"/>
    </row>
    <row r="565" ht="12.75">
      <c r="E565" s="138"/>
    </row>
    <row r="566" ht="12.75">
      <c r="E566" s="138"/>
    </row>
    <row r="567" ht="12.75">
      <c r="E567" s="138"/>
    </row>
    <row r="568" ht="12.75">
      <c r="E568" s="138"/>
    </row>
    <row r="569" ht="12.75">
      <c r="E569" s="138"/>
    </row>
    <row r="570" ht="12.75">
      <c r="E570" s="138"/>
    </row>
    <row r="571" ht="12.75">
      <c r="E571" s="138"/>
    </row>
    <row r="572" ht="12.75">
      <c r="E572" s="138"/>
    </row>
    <row r="573" ht="12.75">
      <c r="E573" s="138"/>
    </row>
    <row r="574" ht="12.75">
      <c r="E574" s="138"/>
    </row>
    <row r="575" ht="12.75">
      <c r="E575" s="138"/>
    </row>
    <row r="576" ht="12.75">
      <c r="E576" s="138"/>
    </row>
    <row r="577" ht="12.75">
      <c r="E577" s="138"/>
    </row>
    <row r="578" ht="12.75">
      <c r="E578" s="138"/>
    </row>
    <row r="579" ht="12.75">
      <c r="E579" s="138"/>
    </row>
    <row r="580" ht="12.75">
      <c r="E580" s="138"/>
    </row>
    <row r="581" ht="12.75">
      <c r="E581" s="138"/>
    </row>
    <row r="582" ht="12.75">
      <c r="E582" s="138"/>
    </row>
    <row r="583" spans="1:2" ht="12.75">
      <c r="A583" s="191"/>
      <c r="B583" s="191"/>
    </row>
    <row r="584" spans="1:7" ht="12.75">
      <c r="A584" s="190"/>
      <c r="B584" s="190"/>
      <c r="C584" s="193"/>
      <c r="D584" s="193"/>
      <c r="E584" s="194"/>
      <c r="F584" s="193"/>
      <c r="G584" s="195"/>
    </row>
    <row r="585" spans="1:7" ht="12.75">
      <c r="A585" s="196"/>
      <c r="B585" s="196"/>
      <c r="C585" s="190"/>
      <c r="D585" s="190"/>
      <c r="E585" s="197"/>
      <c r="F585" s="190"/>
      <c r="G585" s="190"/>
    </row>
    <row r="586" spans="1:7" ht="12.75">
      <c r="A586" s="190"/>
      <c r="B586" s="190"/>
      <c r="C586" s="190"/>
      <c r="D586" s="190"/>
      <c r="E586" s="197"/>
      <c r="F586" s="190"/>
      <c r="G586" s="190"/>
    </row>
    <row r="587" spans="1:7" ht="12.75">
      <c r="A587" s="190"/>
      <c r="B587" s="190"/>
      <c r="C587" s="190"/>
      <c r="D587" s="190"/>
      <c r="E587" s="197"/>
      <c r="F587" s="190"/>
      <c r="G587" s="190"/>
    </row>
    <row r="588" spans="1:7" ht="12.75">
      <c r="A588" s="190"/>
      <c r="B588" s="190"/>
      <c r="C588" s="190"/>
      <c r="D588" s="190"/>
      <c r="E588" s="197"/>
      <c r="F588" s="190"/>
      <c r="G588" s="190"/>
    </row>
    <row r="589" spans="1:7" ht="12.75">
      <c r="A589" s="190"/>
      <c r="B589" s="190"/>
      <c r="C589" s="190"/>
      <c r="D589" s="190"/>
      <c r="E589" s="197"/>
      <c r="F589" s="190"/>
      <c r="G589" s="190"/>
    </row>
    <row r="590" spans="1:7" ht="12.75">
      <c r="A590" s="190"/>
      <c r="B590" s="190"/>
      <c r="C590" s="190"/>
      <c r="D590" s="190"/>
      <c r="E590" s="197"/>
      <c r="F590" s="190"/>
      <c r="G590" s="190"/>
    </row>
    <row r="591" spans="1:7" ht="12.75">
      <c r="A591" s="190"/>
      <c r="B591" s="190"/>
      <c r="C591" s="190"/>
      <c r="D591" s="190"/>
      <c r="E591" s="197"/>
      <c r="F591" s="190"/>
      <c r="G591" s="190"/>
    </row>
    <row r="592" spans="1:7" ht="12.75">
      <c r="A592" s="190"/>
      <c r="B592" s="190"/>
      <c r="C592" s="190"/>
      <c r="D592" s="190"/>
      <c r="E592" s="197"/>
      <c r="F592" s="190"/>
      <c r="G592" s="190"/>
    </row>
    <row r="593" spans="1:7" ht="12.75">
      <c r="A593" s="190"/>
      <c r="B593" s="190"/>
      <c r="C593" s="190"/>
      <c r="D593" s="190"/>
      <c r="E593" s="197"/>
      <c r="F593" s="190"/>
      <c r="G593" s="190"/>
    </row>
    <row r="594" spans="1:7" ht="12.75">
      <c r="A594" s="190"/>
      <c r="B594" s="190"/>
      <c r="C594" s="190"/>
      <c r="D594" s="190"/>
      <c r="E594" s="197"/>
      <c r="F594" s="190"/>
      <c r="G594" s="190"/>
    </row>
    <row r="595" spans="1:7" ht="12.75">
      <c r="A595" s="190"/>
      <c r="B595" s="190"/>
      <c r="C595" s="190"/>
      <c r="D595" s="190"/>
      <c r="E595" s="197"/>
      <c r="F595" s="190"/>
      <c r="G595" s="190"/>
    </row>
    <row r="596" spans="1:7" ht="12.75">
      <c r="A596" s="190"/>
      <c r="B596" s="190"/>
      <c r="C596" s="190"/>
      <c r="D596" s="190"/>
      <c r="E596" s="197"/>
      <c r="F596" s="190"/>
      <c r="G596" s="190"/>
    </row>
    <row r="597" spans="1:7" ht="12.75">
      <c r="A597" s="190"/>
      <c r="B597" s="190"/>
      <c r="C597" s="190"/>
      <c r="D597" s="190"/>
      <c r="E597" s="197"/>
      <c r="F597" s="190"/>
      <c r="G597" s="190"/>
    </row>
  </sheetData>
  <sheetProtection/>
  <mergeCells count="124">
    <mergeCell ref="C522:D522"/>
    <mergeCell ref="C494:D494"/>
    <mergeCell ref="C504:D504"/>
    <mergeCell ref="C505:D505"/>
    <mergeCell ref="C506:D506"/>
    <mergeCell ref="C452:D452"/>
    <mergeCell ref="C472:D472"/>
    <mergeCell ref="C473:D473"/>
    <mergeCell ref="C431:D431"/>
    <mergeCell ref="C433:D433"/>
    <mergeCell ref="C435:D435"/>
    <mergeCell ref="C439:D439"/>
    <mergeCell ref="C442:D442"/>
    <mergeCell ref="C444:D444"/>
    <mergeCell ref="C446:D446"/>
    <mergeCell ref="C447:D447"/>
    <mergeCell ref="C417:D417"/>
    <mergeCell ref="C419:D419"/>
    <mergeCell ref="C421:D421"/>
    <mergeCell ref="C423:D423"/>
    <mergeCell ref="C425:D425"/>
    <mergeCell ref="C406:D406"/>
    <mergeCell ref="C408:D408"/>
    <mergeCell ref="C409:D409"/>
    <mergeCell ref="C411:D411"/>
    <mergeCell ref="C413:D413"/>
    <mergeCell ref="C415:D415"/>
    <mergeCell ref="C221:D221"/>
    <mergeCell ref="C207:D207"/>
    <mergeCell ref="C208:D208"/>
    <mergeCell ref="C211:D211"/>
    <mergeCell ref="C213:D213"/>
    <mergeCell ref="C215:D215"/>
    <mergeCell ref="C192:D192"/>
    <mergeCell ref="C194:D194"/>
    <mergeCell ref="C199:D199"/>
    <mergeCell ref="C201:D201"/>
    <mergeCell ref="C203:D203"/>
    <mergeCell ref="C205:D205"/>
    <mergeCell ref="C178:D178"/>
    <mergeCell ref="C181:D181"/>
    <mergeCell ref="C183:D183"/>
    <mergeCell ref="C185:D185"/>
    <mergeCell ref="C187:D187"/>
    <mergeCell ref="C158:D158"/>
    <mergeCell ref="C166:D166"/>
    <mergeCell ref="C139:D139"/>
    <mergeCell ref="C140:D140"/>
    <mergeCell ref="C141:D141"/>
    <mergeCell ref="C142:D142"/>
    <mergeCell ref="C144:D144"/>
    <mergeCell ref="C146:D146"/>
    <mergeCell ref="C148:D148"/>
    <mergeCell ref="C149:D149"/>
    <mergeCell ref="C150:D150"/>
    <mergeCell ref="C152:D152"/>
    <mergeCell ref="C153:D153"/>
    <mergeCell ref="C155:D155"/>
    <mergeCell ref="C157:D157"/>
    <mergeCell ref="C118:D118"/>
    <mergeCell ref="C122:D122"/>
    <mergeCell ref="C123:D123"/>
    <mergeCell ref="C102:D102"/>
    <mergeCell ref="C103:D103"/>
    <mergeCell ref="C105:D105"/>
    <mergeCell ref="C109:D109"/>
    <mergeCell ref="C110:D110"/>
    <mergeCell ref="C112:D112"/>
    <mergeCell ref="C114:D114"/>
    <mergeCell ref="C116:D116"/>
    <mergeCell ref="C95:D95"/>
    <mergeCell ref="C96:D96"/>
    <mergeCell ref="C98:D98"/>
    <mergeCell ref="C99:D99"/>
    <mergeCell ref="C100:D100"/>
    <mergeCell ref="C101:D101"/>
    <mergeCell ref="C83:D83"/>
    <mergeCell ref="C85:D85"/>
    <mergeCell ref="C86:D86"/>
    <mergeCell ref="C87:D87"/>
    <mergeCell ref="C91:D91"/>
    <mergeCell ref="C94:D94"/>
    <mergeCell ref="C67:D67"/>
    <mergeCell ref="C69:D69"/>
    <mergeCell ref="C71:D71"/>
    <mergeCell ref="C75:D75"/>
    <mergeCell ref="C76:D76"/>
    <mergeCell ref="C78:D78"/>
    <mergeCell ref="C80:D80"/>
    <mergeCell ref="C81:D81"/>
    <mergeCell ref="C59:D59"/>
    <mergeCell ref="C60:D60"/>
    <mergeCell ref="C61:D61"/>
    <mergeCell ref="C63:D63"/>
    <mergeCell ref="C64:D64"/>
    <mergeCell ref="C65:D65"/>
    <mergeCell ref="C45:D45"/>
    <mergeCell ref="C47:D47"/>
    <mergeCell ref="C54:D54"/>
    <mergeCell ref="C55:D55"/>
    <mergeCell ref="C56:D56"/>
    <mergeCell ref="C57:D57"/>
    <mergeCell ref="C26:D26"/>
    <mergeCell ref="C28:D28"/>
    <mergeCell ref="C32:D32"/>
    <mergeCell ref="C33:D33"/>
    <mergeCell ref="C35:D35"/>
    <mergeCell ref="C37:D37"/>
    <mergeCell ref="C39:D39"/>
    <mergeCell ref="C41:D41"/>
    <mergeCell ref="C15:D15"/>
    <mergeCell ref="C18:D18"/>
    <mergeCell ref="C19:D19"/>
    <mergeCell ref="C20:D20"/>
    <mergeCell ref="C22:D22"/>
    <mergeCell ref="C24:D24"/>
    <mergeCell ref="A1:I1"/>
    <mergeCell ref="A3:B3"/>
    <mergeCell ref="A4:B4"/>
    <mergeCell ref="G4:I4"/>
    <mergeCell ref="C9:D9"/>
    <mergeCell ref="C11:D11"/>
    <mergeCell ref="C13:D13"/>
    <mergeCell ref="C14:D1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Hof</dc:creator>
  <cp:keywords/>
  <dc:description/>
  <cp:lastModifiedBy>Jindřich Hof</cp:lastModifiedBy>
  <dcterms:created xsi:type="dcterms:W3CDTF">2014-12-01T21:12:50Z</dcterms:created>
  <dcterms:modified xsi:type="dcterms:W3CDTF">2014-12-01T21:19:43Z</dcterms:modified>
  <cp:category/>
  <cp:version/>
  <cp:contentType/>
  <cp:contentStatus/>
</cp:coreProperties>
</file>